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'Sheet1'!$A$1:$I$135</definedName>
  </definedNames>
  <calcPr fullCalcOnLoad="1"/>
</workbook>
</file>

<file path=xl/sharedStrings.xml><?xml version="1.0" encoding="utf-8"?>
<sst xmlns="http://schemas.openxmlformats.org/spreadsheetml/2006/main" count="110" uniqueCount="110">
  <si>
    <t>Do NOT include mortgage that will be paid off with this new loan</t>
  </si>
  <si>
    <t>How many months before loan is paid off:</t>
  </si>
  <si>
    <t>(the same as above on normal, fully amortizing mortgage loan)</t>
  </si>
  <si>
    <t>Title charges:</t>
  </si>
  <si>
    <t>Loan expenses based on Florida USA:</t>
  </si>
  <si>
    <t>Points:</t>
  </si>
  <si>
    <t>Government recording fees and taxes:</t>
  </si>
  <si>
    <t>Misc other charges (e.g. courier fees, doc. prep)</t>
  </si>
  <si>
    <t>Survey (if needed)</t>
  </si>
  <si>
    <t>Appraisal (if needed)</t>
  </si>
  <si>
    <t>TOTAL APPROXIMATE LOAN CHARGES:</t>
  </si>
  <si>
    <t>Monthly payments:</t>
  </si>
  <si>
    <t>Balloon amount (if any):</t>
  </si>
  <si>
    <t>It is not intended to replace Federal Truth in Lending or Good Faith Estimate</t>
  </si>
  <si>
    <t>(enter 2,000 for interest only)</t>
  </si>
  <si>
    <t>It is not intended as a legally binding offer of financing or loan approval.</t>
  </si>
  <si>
    <t>Annual Percentage Rate (APR)</t>
  </si>
  <si>
    <t>Nominal interest rate p.a.</t>
  </si>
  <si>
    <t>Amount financed</t>
  </si>
  <si>
    <t>Total of payments</t>
  </si>
  <si>
    <t>Finance charge</t>
  </si>
  <si>
    <t>This is intended to give you an approximate idea of the size of loan the property can qualify for,</t>
  </si>
  <si>
    <t>the likely loan charges and the interest rate and monthly payments.</t>
  </si>
  <si>
    <t>Fair market value of property:</t>
  </si>
  <si>
    <t>New mortgage that would be safe to give:</t>
  </si>
  <si>
    <t>(Go no further if amount is negative)</t>
  </si>
  <si>
    <t>Instant Qualifier for Hard Money Mortgage</t>
  </si>
  <si>
    <t>NET CASH TO BORROWER:</t>
  </si>
  <si>
    <t>For an accurate APR statement use the one used by the government regulators,</t>
  </si>
  <si>
    <t>see our web site.</t>
  </si>
  <si>
    <t>Compliments of:</t>
  </si>
  <si>
    <t>www.mortgage-investments.com</t>
  </si>
  <si>
    <t>Rate borrower credit from 10 for excellent to 0 for terrible:</t>
  </si>
  <si>
    <t>How many months to amortize loan over:</t>
  </si>
  <si>
    <t>Balance of existing PRIOR mortgages that will remain on property:</t>
  </si>
  <si>
    <t>This spreadsheet is copyright 2004 Mortgage-investments.com, Inc.</t>
  </si>
  <si>
    <t>It may be used, reproduced and given away free of charge provided it is not</t>
  </si>
  <si>
    <t>altered in any way and remains intact, including this Copyright notice.</t>
  </si>
  <si>
    <t>We accept no responsibility for the outcome of any loan you or your clients</t>
  </si>
  <si>
    <t>make based on the recommendations of this spreadsheet.</t>
  </si>
  <si>
    <t>Nor do we guarantee the accuracy of the calculations.</t>
  </si>
  <si>
    <t>We suggest you loan for a maximum of 120 months = 10 years.</t>
  </si>
  <si>
    <t>63% safe LTV for worse credit before adding credit rate number. (Max. LTV for 1st 73%)</t>
  </si>
  <si>
    <t>We increase the safe LTV by adding on the 0 to 10 credit rating. You can increase or reduce that if you wish.</t>
  </si>
  <si>
    <t>Multiplier of credit rating for calculation of LTV.</t>
  </si>
  <si>
    <t>and this multiplier.</t>
  </si>
  <si>
    <t>Nominal base interest rate for terrible credit.</t>
  </si>
  <si>
    <t>Then seen the effect of having a first mortgage balance and of changing the credit rating of the borrower.</t>
  </si>
  <si>
    <t>Want to be more conservative about writing behind a first mortgage? Then increase the multiplier from 1.5.</t>
  </si>
  <si>
    <t>Multiplier of mortgage that will remain prior to you that you subtract from loan amount</t>
  </si>
  <si>
    <t xml:space="preserve">Enter the amounts highlighted in yellow. </t>
  </si>
  <si>
    <t>Cash buyer will be putting down</t>
  </si>
  <si>
    <t>Add to LTV depending on % cash down</t>
  </si>
  <si>
    <t>But you may want to make sure total mortgage not more than price paid for property.</t>
  </si>
  <si>
    <t>Want to be less conservative about writing behind a first mortgage? Then reduce the multiplier from 1.5.But it should NEVER be less than 1.0.</t>
  </si>
  <si>
    <t xml:space="preserve">Example: </t>
  </si>
  <si>
    <t xml:space="preserve">Assume the property would qualify for a total mortgage of $80,000, If this was a first mortgage. </t>
  </si>
  <si>
    <t>BUT the borrower is getting or already has a first mortgage of $30,000. Would you want to lend the difference, that is $50,000?</t>
  </si>
  <si>
    <t>Here's how to minimize your risk.</t>
  </si>
  <si>
    <t>First you need to calculate the TOTAL mortgage you would give on this property.</t>
  </si>
  <si>
    <t xml:space="preserve">From this of course you need to subtract the amount of the first mortgage. </t>
  </si>
  <si>
    <t xml:space="preserve">But we recommend being a little more conservative than this. We multiply this first mortgage amount by 1.5 </t>
  </si>
  <si>
    <r>
      <t xml:space="preserve">to provide a </t>
    </r>
    <r>
      <rPr>
        <b/>
        <sz val="10"/>
        <rFont val="Arial"/>
        <family val="2"/>
      </rPr>
      <t>safety zone</t>
    </r>
    <r>
      <rPr>
        <sz val="10"/>
        <rFont val="Arial"/>
        <family val="2"/>
      </rPr>
      <t xml:space="preserve"> if we have to make the first mortgages payments whle foreclosing the mortgage.</t>
    </r>
  </si>
  <si>
    <t>We think not. Instead we multiply the first mortgage amount, $30,000, by 1.5. This is $45,000. NOW subtract</t>
  </si>
  <si>
    <t>$45,000 from $80,000 to get the amount you should loan. That is, loan $35,000.</t>
  </si>
  <si>
    <t>Allowing for giving second mortgages (mortgage multiplier)</t>
  </si>
  <si>
    <t>WHAT THE MULTIPLIERS MEAN</t>
  </si>
  <si>
    <t>We do NOT recommend originating second mortgages. But there are times when it might be attractive.</t>
  </si>
  <si>
    <t>Or just DON"T make second mortgages!</t>
  </si>
  <si>
    <t>keep the base LTV at 60%, credit rating at 0 and the two credit score multipliers as they are set.</t>
  </si>
  <si>
    <t>We allow a safe LTV for terrible credit of 60%. You can increase or reduce this as you wish.</t>
  </si>
  <si>
    <t>If you set this multiplier at 1.5 then in the above secario you would allow an LTV of 60 + 7.5 = 67.5%.</t>
  </si>
  <si>
    <t>If you set this multiplier at 0.5 then in the above secario you would allow an LTV of 60 + 2.5 = 62.5%.</t>
  </si>
  <si>
    <t>Example:</t>
  </si>
  <si>
    <t>For example: If the borrower has a credit rating of 5 we increase the maximum LTV allowed from 60 to 65%.</t>
  </si>
  <si>
    <t>Want to be more or less conservative about the effect of the credit rating on the LTV? Just change the Multiplier from 1.</t>
  </si>
  <si>
    <t>LEARN how to use this spreadsheet by starting with a 0 prior mortgage (you are then loaning a first mortgage),</t>
  </si>
  <si>
    <t>Can be anything from 1 to 10. A value of 10 will minimize the reduction of interest rate to a borrower with a better credit rating.</t>
  </si>
  <si>
    <t>Credit score multiplier to determine interest rate. We use 2.0.</t>
  </si>
  <si>
    <t>For this example: if the borrower has perfect credit (10) then we reduce the interest rate from 15% to 10%.</t>
  </si>
  <si>
    <t>If however you change the Interest Rate Multiplier to 10 then under the same circumstances the interest rate</t>
  </si>
  <si>
    <t>would only go down from 15% to 14%.</t>
  </si>
  <si>
    <t>Likewise, if you change the Interest Rate Multiplier to 1, then, under the same circumstances the interest rate</t>
  </si>
  <si>
    <t>would go down from 15% to 5%.</t>
  </si>
  <si>
    <t>Loan to Value Ratio multipliers</t>
  </si>
  <si>
    <t>We also increase the LTV based on the percentage CASH down payment made by the borrower. We feel someone who has</t>
  </si>
  <si>
    <t>put down, say 20% CASH, is much less likely to walk away from the loan than someone with NO CASH INVESTED.</t>
  </si>
  <si>
    <t>DOWN PAYMENT</t>
  </si>
  <si>
    <t>So if you would loan 65% with zero cash down, we think you should lend 75% with 10% cash down, other things being equal.</t>
  </si>
  <si>
    <t>Of course, make sure you NEVER loan more than the value of the property.</t>
  </si>
  <si>
    <t>CREDIT HISTORY</t>
  </si>
  <si>
    <t>We recommend you read the notes below before you use this spreadsheet.</t>
  </si>
  <si>
    <t>Want to be more or less conservative about the LTV, perhaps this is commercial or vacant land? Just change the number.</t>
  </si>
  <si>
    <t>Then try different multipliers and see the effect they have.</t>
  </si>
  <si>
    <t>Down payment multiplier to determine interest rate. We use 2.0.</t>
  </si>
  <si>
    <t>Can be anything from 1 to 10. A value of 10 will minimize the reduction of interest rate to a borrower with a higher down payment.</t>
  </si>
  <si>
    <t xml:space="preserve">Premium interest rate if loan a second mortgage. </t>
  </si>
  <si>
    <t>The amount by which the interest rate goes up if this is a second mortgage. We use 1.3</t>
  </si>
  <si>
    <t>INTEREST RATE CALCULATIONS</t>
  </si>
  <si>
    <t xml:space="preserve">The interest rate will also go down if the down payment goes up due to the reduced risk to the lender. </t>
  </si>
  <si>
    <t>The Interest Rate Down Payment Multiplier will control the effect of this.</t>
  </si>
  <si>
    <t xml:space="preserve">Lastly, we believe that second mortgages should have a higher interest rates than first mortgage. You can set the amount by how much more. </t>
  </si>
  <si>
    <t>Remember to always stay within any laws governing predatory lending rates or usury rates!</t>
  </si>
  <si>
    <t>Caution. Do not exceed predatory lending law or usury law rates.</t>
  </si>
  <si>
    <t>You can change the mortgage multiplier, safe LTV rate and interest rate multipliers if you wish. These are highlighted in red.</t>
  </si>
  <si>
    <t>Interest Rate Multipliers</t>
  </si>
  <si>
    <t>We reduce the base interest rate from 15% by a multiplier of the credit rating. You can change the base interest rate</t>
  </si>
  <si>
    <t>We also recommend you print this page and refer to it as you use this spreadsheet.</t>
  </si>
  <si>
    <t>A value of 1 will maximize the pro-rata reduction of interest rate to a borrower with a higher down payment.</t>
  </si>
  <si>
    <t>A value of 1 will maximize the pro-rata reduction of interest rate to a borrower with a better credit rating.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</si>
</sst>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/>
    </xf>
    <xf numFmtId="0" fontId="3" fillId="0" borderId="0" xfId="20" applyFont="1" applyAlignment="1">
      <alignment/>
    </xf>
    <xf numFmtId="0" fontId="0" fillId="2" borderId="0" xfId="0" applyFill="1" applyAlignment="1">
      <alignment/>
    </xf>
    <xf numFmtId="3" fontId="0" fillId="3" borderId="0" xfId="0" applyNumberForma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4" borderId="0" xfId="0" applyNumberFormat="1" applyFill="1" applyAlignment="1" applyProtection="1">
      <alignment/>
      <protection locked="0"/>
    </xf>
    <xf numFmtId="165" fontId="0" fillId="4" borderId="0" xfId="0" applyNumberFormat="1" applyFill="1" applyAlignment="1" applyProtection="1">
      <alignment/>
      <protection locked="0"/>
    </xf>
    <xf numFmtId="9" fontId="0" fillId="3" borderId="0" xfId="0" applyNumberFormat="1" applyFill="1" applyAlignment="1" applyProtection="1">
      <alignment/>
      <protection locked="0"/>
    </xf>
    <xf numFmtId="164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hidden="1" locked="0"/>
    </xf>
    <xf numFmtId="3" fontId="0" fillId="2" borderId="0" xfId="0" applyNumberFormat="1" applyFill="1" applyAlignment="1" applyProtection="1">
      <alignment/>
      <protection hidden="1" locked="0"/>
    </xf>
    <xf numFmtId="10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1" fontId="0" fillId="4" borderId="0" xfId="0" applyNumberFormat="1" applyFill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164" fontId="0" fillId="2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tgage-investmen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99">
      <selection activeCell="G118" sqref="G118"/>
    </sheetView>
  </sheetViews>
  <sheetFormatPr defaultColWidth="9.140625" defaultRowHeight="12.75"/>
  <cols>
    <col min="6" max="6" width="29.140625" style="0" customWidth="1"/>
    <col min="7" max="7" width="13.8515625" style="0" customWidth="1"/>
  </cols>
  <sheetData>
    <row r="1" ht="18">
      <c r="A1" s="1" t="s">
        <v>26</v>
      </c>
    </row>
    <row r="2" ht="18">
      <c r="A2" s="1"/>
    </row>
    <row r="3" spans="1:4" ht="15">
      <c r="A3" s="5" t="s">
        <v>30</v>
      </c>
      <c r="D3" s="6" t="s">
        <v>31</v>
      </c>
    </row>
    <row r="4" spans="1:4" ht="12.75">
      <c r="A4" s="7" t="s">
        <v>91</v>
      </c>
      <c r="D4" s="6"/>
    </row>
    <row r="5" spans="1:4" ht="12.75">
      <c r="A5" s="7" t="s">
        <v>107</v>
      </c>
      <c r="D5" s="6"/>
    </row>
    <row r="6" spans="1:4" ht="12.75">
      <c r="A6" s="7"/>
      <c r="D6" s="6"/>
    </row>
    <row r="7" spans="1:4" ht="12.75">
      <c r="A7" s="23" t="s">
        <v>50</v>
      </c>
      <c r="D7" s="6"/>
    </row>
    <row r="8" spans="1:4" ht="12.75">
      <c r="A8" s="7" t="s">
        <v>104</v>
      </c>
      <c r="D8" s="6"/>
    </row>
    <row r="9" spans="1:4" ht="12.75">
      <c r="A9" s="7"/>
      <c r="D9" s="6"/>
    </row>
    <row r="10" spans="1:4" ht="15.75">
      <c r="A10" s="26" t="s">
        <v>66</v>
      </c>
      <c r="D10" s="6"/>
    </row>
    <row r="11" spans="1:4" ht="15">
      <c r="A11" s="24"/>
      <c r="D11" s="6"/>
    </row>
    <row r="12" spans="1:4" ht="15.75">
      <c r="A12" s="26" t="s">
        <v>65</v>
      </c>
      <c r="D12" s="6"/>
    </row>
    <row r="13" spans="1:4" ht="15.75">
      <c r="A13" s="26"/>
      <c r="D13" s="6"/>
    </row>
    <row r="14" spans="1:4" ht="12.75">
      <c r="A14" s="7" t="s">
        <v>67</v>
      </c>
      <c r="D14" s="6"/>
    </row>
    <row r="15" spans="1:4" ht="12.75">
      <c r="A15" s="7"/>
      <c r="D15" s="6"/>
    </row>
    <row r="16" spans="1:4" ht="12.75">
      <c r="A16" s="7" t="s">
        <v>58</v>
      </c>
      <c r="D16" s="6"/>
    </row>
    <row r="17" spans="1:6" ht="12.75">
      <c r="A17" s="7" t="s">
        <v>59</v>
      </c>
      <c r="B17" s="7"/>
      <c r="C17" s="7"/>
      <c r="D17" s="8"/>
      <c r="E17" s="7"/>
      <c r="F17" s="7"/>
    </row>
    <row r="18" spans="1:6" ht="12.75">
      <c r="A18" s="7" t="s">
        <v>60</v>
      </c>
      <c r="B18" s="7"/>
      <c r="C18" s="7"/>
      <c r="D18" s="8"/>
      <c r="E18" s="7"/>
      <c r="F18" s="7"/>
    </row>
    <row r="19" spans="1:6" ht="12.75">
      <c r="A19" s="7" t="s">
        <v>61</v>
      </c>
      <c r="B19" s="7"/>
      <c r="C19" s="7"/>
      <c r="D19" s="8"/>
      <c r="E19" s="7"/>
      <c r="F19" s="7"/>
    </row>
    <row r="20" spans="1:6" ht="12.75">
      <c r="A20" s="7" t="s">
        <v>62</v>
      </c>
      <c r="B20" s="7"/>
      <c r="C20" s="7"/>
      <c r="D20" s="8"/>
      <c r="E20" s="7"/>
      <c r="F20" s="7"/>
    </row>
    <row r="21" spans="1:6" ht="12.75">
      <c r="A21" s="23" t="s">
        <v>55</v>
      </c>
      <c r="B21" s="7" t="s">
        <v>56</v>
      </c>
      <c r="D21" s="8"/>
      <c r="E21" s="7"/>
      <c r="F21" s="7"/>
    </row>
    <row r="22" spans="1:6" ht="12.75">
      <c r="A22" s="7"/>
      <c r="B22" s="7" t="s">
        <v>57</v>
      </c>
      <c r="C22" s="7"/>
      <c r="D22" s="8"/>
      <c r="E22" s="7"/>
      <c r="F22" s="7"/>
    </row>
    <row r="23" spans="1:6" ht="12.75">
      <c r="A23" s="7"/>
      <c r="B23" s="7" t="s">
        <v>63</v>
      </c>
      <c r="C23" s="7"/>
      <c r="D23" s="8"/>
      <c r="E23" s="7"/>
      <c r="F23" s="7"/>
    </row>
    <row r="24" spans="1:6" ht="12.75">
      <c r="A24" s="7"/>
      <c r="B24" s="7" t="s">
        <v>64</v>
      </c>
      <c r="C24" s="7"/>
      <c r="D24" s="8"/>
      <c r="E24" s="7"/>
      <c r="F24" s="7"/>
    </row>
    <row r="25" spans="1:6" ht="12.75">
      <c r="A25" s="7" t="s">
        <v>48</v>
      </c>
      <c r="B25" s="7"/>
      <c r="C25" s="7"/>
      <c r="D25" s="8"/>
      <c r="E25" s="7"/>
      <c r="F25" s="7"/>
    </row>
    <row r="26" spans="1:6" ht="12.75">
      <c r="A26" s="7" t="s">
        <v>54</v>
      </c>
      <c r="B26" s="7"/>
      <c r="C26" s="7"/>
      <c r="D26" s="8"/>
      <c r="E26" s="7"/>
      <c r="F26" s="7"/>
    </row>
    <row r="27" spans="1:6" ht="12.75">
      <c r="A27" s="7" t="s">
        <v>68</v>
      </c>
      <c r="B27" s="7"/>
      <c r="C27" s="7"/>
      <c r="D27" s="8"/>
      <c r="E27" s="7"/>
      <c r="F27" s="7"/>
    </row>
    <row r="28" spans="1:6" ht="12.75">
      <c r="A28" s="7"/>
      <c r="B28" s="7"/>
      <c r="C28" s="7"/>
      <c r="D28" s="8"/>
      <c r="E28" s="7"/>
      <c r="F28" s="7"/>
    </row>
    <row r="29" spans="1:6" ht="15.75">
      <c r="A29" s="26" t="s">
        <v>84</v>
      </c>
      <c r="B29" s="7"/>
      <c r="C29" s="7"/>
      <c r="D29" s="8"/>
      <c r="E29" s="7"/>
      <c r="F29" s="7"/>
    </row>
    <row r="30" spans="1:6" ht="15.75">
      <c r="A30" s="26"/>
      <c r="B30" s="7"/>
      <c r="C30" s="7"/>
      <c r="D30" s="8"/>
      <c r="E30" s="7"/>
      <c r="F30" s="7"/>
    </row>
    <row r="31" spans="1:6" ht="12.75">
      <c r="A31" s="23" t="s">
        <v>90</v>
      </c>
      <c r="B31" s="7"/>
      <c r="C31" s="7"/>
      <c r="D31" s="8"/>
      <c r="E31" s="7"/>
      <c r="F31" s="7"/>
    </row>
    <row r="32" spans="1:6" ht="12.75">
      <c r="A32" s="23"/>
      <c r="B32" s="7"/>
      <c r="C32" s="7"/>
      <c r="D32" s="8"/>
      <c r="E32" s="7"/>
      <c r="F32" s="7"/>
    </row>
    <row r="33" spans="1:6" ht="12.75">
      <c r="A33" s="7" t="s">
        <v>70</v>
      </c>
      <c r="B33" s="7"/>
      <c r="C33" s="7"/>
      <c r="D33" s="8"/>
      <c r="E33" s="7"/>
      <c r="F33" s="7"/>
    </row>
    <row r="34" spans="1:6" ht="12.75">
      <c r="A34" s="7" t="s">
        <v>92</v>
      </c>
      <c r="B34" s="7"/>
      <c r="C34" s="7"/>
      <c r="D34" s="8"/>
      <c r="E34" s="7"/>
      <c r="F34" s="7"/>
    </row>
    <row r="35" spans="1:6" ht="12.75">
      <c r="A35" s="7"/>
      <c r="B35" s="7"/>
      <c r="C35" s="7"/>
      <c r="D35" s="8"/>
      <c r="E35" s="7"/>
      <c r="F35" s="7"/>
    </row>
    <row r="36" spans="1:6" ht="12.75">
      <c r="A36" s="7" t="s">
        <v>43</v>
      </c>
      <c r="B36" s="7"/>
      <c r="C36" s="7"/>
      <c r="D36" s="8"/>
      <c r="E36" s="7"/>
      <c r="F36" s="7"/>
    </row>
    <row r="37" spans="1:6" ht="12.75">
      <c r="A37" s="7" t="s">
        <v>74</v>
      </c>
      <c r="B37" s="7"/>
      <c r="C37" s="7"/>
      <c r="D37" s="8"/>
      <c r="E37" s="7"/>
      <c r="F37" s="7"/>
    </row>
    <row r="38" spans="1:6" ht="12.75">
      <c r="A38" s="7"/>
      <c r="B38" s="7"/>
      <c r="C38" s="7"/>
      <c r="D38" s="8"/>
      <c r="E38" s="7"/>
      <c r="F38" s="7"/>
    </row>
    <row r="39" spans="1:6" ht="12.75">
      <c r="A39" s="7" t="s">
        <v>75</v>
      </c>
      <c r="B39" s="7"/>
      <c r="C39" s="7"/>
      <c r="D39" s="8"/>
      <c r="E39" s="7"/>
      <c r="F39" s="7"/>
    </row>
    <row r="40" spans="1:6" ht="12.75">
      <c r="A40" s="23" t="s">
        <v>73</v>
      </c>
      <c r="B40" s="7" t="s">
        <v>71</v>
      </c>
      <c r="C40" s="7"/>
      <c r="D40" s="8"/>
      <c r="E40" s="7"/>
      <c r="F40" s="7"/>
    </row>
    <row r="41" spans="2:6" ht="12.75">
      <c r="B41" s="7" t="s">
        <v>72</v>
      </c>
      <c r="C41" s="7"/>
      <c r="D41" s="8"/>
      <c r="E41" s="7"/>
      <c r="F41" s="7"/>
    </row>
    <row r="42" spans="2:6" ht="12.75">
      <c r="B42" s="7"/>
      <c r="C42" s="7"/>
      <c r="D42" s="8"/>
      <c r="E42" s="7"/>
      <c r="F42" s="7"/>
    </row>
    <row r="43" spans="1:6" ht="12.75">
      <c r="A43" s="23" t="s">
        <v>87</v>
      </c>
      <c r="B43" s="7"/>
      <c r="C43" s="7"/>
      <c r="D43" s="8"/>
      <c r="E43" s="7"/>
      <c r="F43" s="7"/>
    </row>
    <row r="44" spans="1:6" ht="12.75">
      <c r="A44" s="23"/>
      <c r="B44" s="7"/>
      <c r="C44" s="7"/>
      <c r="D44" s="8"/>
      <c r="E44" s="7"/>
      <c r="F44" s="7"/>
    </row>
    <row r="45" spans="1:6" ht="12.75">
      <c r="A45" t="s">
        <v>85</v>
      </c>
      <c r="B45" s="7"/>
      <c r="C45" s="7"/>
      <c r="D45" s="8"/>
      <c r="E45" s="7"/>
      <c r="F45" s="7"/>
    </row>
    <row r="46" spans="1:6" ht="12.75">
      <c r="A46" t="s">
        <v>86</v>
      </c>
      <c r="B46" s="7"/>
      <c r="C46" s="7"/>
      <c r="D46" s="8"/>
      <c r="E46" s="7"/>
      <c r="F46" s="7"/>
    </row>
    <row r="47" spans="1:6" ht="12.75">
      <c r="A47" t="s">
        <v>88</v>
      </c>
      <c r="B47" s="7"/>
      <c r="C47" s="7"/>
      <c r="D47" s="8"/>
      <c r="E47" s="7"/>
      <c r="F47" s="7"/>
    </row>
    <row r="48" spans="1:6" ht="12.75">
      <c r="A48" t="s">
        <v>89</v>
      </c>
      <c r="B48" s="7"/>
      <c r="C48" s="7"/>
      <c r="D48" s="8"/>
      <c r="E48" s="7"/>
      <c r="F48" s="7"/>
    </row>
    <row r="49" spans="2:6" ht="12.75">
      <c r="B49" s="7"/>
      <c r="C49" s="7"/>
      <c r="D49" s="8"/>
      <c r="E49" s="7"/>
      <c r="F49" s="7"/>
    </row>
    <row r="50" spans="1:6" ht="15.75">
      <c r="A50" s="26" t="s">
        <v>105</v>
      </c>
      <c r="B50" s="7"/>
      <c r="C50" s="7"/>
      <c r="D50" s="8"/>
      <c r="E50" s="7"/>
      <c r="F50" s="7"/>
    </row>
    <row r="51" spans="1:6" ht="12.75">
      <c r="A51" s="7"/>
      <c r="B51" s="7"/>
      <c r="C51" s="7"/>
      <c r="D51" s="8"/>
      <c r="E51" s="7"/>
      <c r="F51" s="7"/>
    </row>
    <row r="52" spans="1:6" ht="12.75">
      <c r="A52" s="7" t="s">
        <v>106</v>
      </c>
      <c r="B52" s="7"/>
      <c r="C52" s="7"/>
      <c r="D52" s="8"/>
      <c r="E52" s="7"/>
      <c r="F52" s="7"/>
    </row>
    <row r="53" ht="12.75">
      <c r="A53" s="7" t="s">
        <v>45</v>
      </c>
    </row>
    <row r="54" ht="12.75">
      <c r="A54" s="7" t="s">
        <v>79</v>
      </c>
    </row>
    <row r="55" ht="12.75">
      <c r="A55" s="7" t="s">
        <v>80</v>
      </c>
    </row>
    <row r="56" ht="12.75">
      <c r="A56" s="7" t="s">
        <v>81</v>
      </c>
    </row>
    <row r="57" ht="12.75">
      <c r="A57" s="7" t="s">
        <v>82</v>
      </c>
    </row>
    <row r="58" ht="12.75">
      <c r="A58" s="7" t="s">
        <v>83</v>
      </c>
    </row>
    <row r="59" ht="12.75">
      <c r="A59" s="7"/>
    </row>
    <row r="60" ht="12.75">
      <c r="A60" s="7" t="s">
        <v>99</v>
      </c>
    </row>
    <row r="61" ht="12.75">
      <c r="A61" s="7" t="s">
        <v>100</v>
      </c>
    </row>
    <row r="62" ht="12.75">
      <c r="A62" s="7"/>
    </row>
    <row r="63" ht="12.75">
      <c r="A63" s="7" t="s">
        <v>101</v>
      </c>
    </row>
    <row r="64" ht="12.75">
      <c r="A64" s="7" t="s">
        <v>102</v>
      </c>
    </row>
    <row r="65" ht="12.75">
      <c r="A65" s="7"/>
    </row>
    <row r="66" ht="12.75">
      <c r="A66" s="7" t="s">
        <v>76</v>
      </c>
    </row>
    <row r="67" ht="12.75">
      <c r="A67" s="7" t="s">
        <v>69</v>
      </c>
    </row>
    <row r="68" ht="12.75">
      <c r="A68" s="7" t="s">
        <v>47</v>
      </c>
    </row>
    <row r="69" ht="12.75">
      <c r="A69" s="7" t="s">
        <v>93</v>
      </c>
    </row>
    <row r="70" ht="12.75">
      <c r="A70" s="7"/>
    </row>
    <row r="71" ht="12.75">
      <c r="A71" s="7"/>
    </row>
    <row r="72" spans="1:7" ht="12.75">
      <c r="A72" t="s">
        <v>23</v>
      </c>
      <c r="G72" s="10">
        <v>100000</v>
      </c>
    </row>
    <row r="73" spans="1:7" ht="12.75">
      <c r="A73" t="s">
        <v>34</v>
      </c>
      <c r="G73" s="10">
        <v>5000</v>
      </c>
    </row>
    <row r="74" spans="1:7" ht="12.75">
      <c r="A74" t="s">
        <v>0</v>
      </c>
      <c r="G74" s="11"/>
    </row>
    <row r="75" spans="1:7" ht="12.75">
      <c r="A75" t="s">
        <v>51</v>
      </c>
      <c r="G75" s="10">
        <v>10000</v>
      </c>
    </row>
    <row r="76" spans="1:7" ht="12.75">
      <c r="A76" t="s">
        <v>32</v>
      </c>
      <c r="G76" s="10">
        <v>10</v>
      </c>
    </row>
    <row r="77" ht="12.75">
      <c r="G77" s="11"/>
    </row>
    <row r="78" spans="1:7" ht="12.75">
      <c r="A78" t="s">
        <v>33</v>
      </c>
      <c r="G78" s="10">
        <v>360</v>
      </c>
    </row>
    <row r="79" spans="1:7" ht="12.75">
      <c r="A79" t="s">
        <v>14</v>
      </c>
      <c r="G79" s="11"/>
    </row>
    <row r="80" ht="12.75">
      <c r="G80" s="11"/>
    </row>
    <row r="81" spans="1:7" ht="12.75">
      <c r="A81" t="s">
        <v>1</v>
      </c>
      <c r="G81" s="10">
        <v>120</v>
      </c>
    </row>
    <row r="82" spans="1:7" ht="12.75">
      <c r="A82" t="s">
        <v>2</v>
      </c>
      <c r="G82" s="12"/>
    </row>
    <row r="83" spans="1:7" ht="12.75">
      <c r="A83" t="s">
        <v>41</v>
      </c>
      <c r="G83" s="12"/>
    </row>
    <row r="84" ht="12.75">
      <c r="G84" s="12"/>
    </row>
    <row r="85" spans="1:7" ht="12.75">
      <c r="A85" t="s">
        <v>42</v>
      </c>
      <c r="G85" s="13">
        <v>60</v>
      </c>
    </row>
    <row r="86" spans="1:7" ht="12.75">
      <c r="A86" t="s">
        <v>44</v>
      </c>
      <c r="G86" s="13">
        <v>1</v>
      </c>
    </row>
    <row r="87" spans="1:7" ht="12.75">
      <c r="A87" t="s">
        <v>49</v>
      </c>
      <c r="G87" s="14">
        <v>1.5</v>
      </c>
    </row>
    <row r="88" spans="1:7" ht="12.75">
      <c r="A88" t="s">
        <v>52</v>
      </c>
      <c r="G88" s="22">
        <f>(G75/G72)*100</f>
        <v>10</v>
      </c>
    </row>
    <row r="89" ht="12.75">
      <c r="G89" s="3"/>
    </row>
    <row r="90" spans="1:8" ht="12.75">
      <c r="A90" t="s">
        <v>24</v>
      </c>
      <c r="G90" s="18">
        <f>(G72*(G85+(G88)+(G76*G86))/100)-(G73*G87)-G75</f>
        <v>62500</v>
      </c>
      <c r="H90" t="s">
        <v>25</v>
      </c>
    </row>
    <row r="91" spans="1:7" ht="12.75">
      <c r="A91" t="s">
        <v>53</v>
      </c>
      <c r="G91" s="18"/>
    </row>
    <row r="92" ht="12.75">
      <c r="G92" s="18"/>
    </row>
    <row r="93" spans="1:7" ht="12.75">
      <c r="A93" t="s">
        <v>4</v>
      </c>
      <c r="G93" s="18"/>
    </row>
    <row r="94" spans="1:7" ht="12.75">
      <c r="A94" t="s">
        <v>5</v>
      </c>
      <c r="E94" s="15">
        <v>0.03</v>
      </c>
      <c r="G94" s="19">
        <f>G90*E94</f>
        <v>1875</v>
      </c>
    </row>
    <row r="95" spans="1:7" ht="12.75">
      <c r="A95" t="s">
        <v>3</v>
      </c>
      <c r="G95" s="10">
        <f>G90*0.02</f>
        <v>1250</v>
      </c>
    </row>
    <row r="96" spans="1:7" ht="12.75">
      <c r="A96" t="s">
        <v>6</v>
      </c>
      <c r="G96" s="10">
        <f>G90*0.008</f>
        <v>500</v>
      </c>
    </row>
    <row r="97" spans="1:7" ht="12.75">
      <c r="A97" t="s">
        <v>7</v>
      </c>
      <c r="G97" s="10">
        <v>200</v>
      </c>
    </row>
    <row r="98" spans="1:7" ht="12.75">
      <c r="A98" t="s">
        <v>8</v>
      </c>
      <c r="G98" s="10">
        <v>200</v>
      </c>
    </row>
    <row r="99" spans="1:7" ht="12.75">
      <c r="A99" t="s">
        <v>9</v>
      </c>
      <c r="G99" s="10">
        <v>300</v>
      </c>
    </row>
    <row r="100" ht="12.75">
      <c r="G100" s="2"/>
    </row>
    <row r="101" spans="1:7" ht="12.75">
      <c r="A101" t="s">
        <v>10</v>
      </c>
      <c r="G101" s="19">
        <f>SUM(G94:G99)</f>
        <v>4325</v>
      </c>
    </row>
    <row r="102" ht="12.75">
      <c r="G102" s="18"/>
    </row>
    <row r="103" spans="1:7" ht="12.75">
      <c r="A103" t="s">
        <v>27</v>
      </c>
      <c r="G103" s="18">
        <f>G90-G101</f>
        <v>58175</v>
      </c>
    </row>
    <row r="104" ht="12.75">
      <c r="G104" s="18"/>
    </row>
    <row r="105" spans="1:7" ht="12.75">
      <c r="A105" t="s">
        <v>98</v>
      </c>
      <c r="G105" s="3"/>
    </row>
    <row r="106" ht="12.75">
      <c r="G106" s="3"/>
    </row>
    <row r="107" spans="1:7" ht="12.75">
      <c r="A107" t="s">
        <v>46</v>
      </c>
      <c r="G107" s="16">
        <v>0.15</v>
      </c>
    </row>
    <row r="108" ht="12.75">
      <c r="G108" s="28"/>
    </row>
    <row r="109" spans="1:7" ht="12.75">
      <c r="A109" t="s">
        <v>78</v>
      </c>
      <c r="G109" s="17">
        <v>2</v>
      </c>
    </row>
    <row r="110" spans="1:7" ht="12.75">
      <c r="A110" t="s">
        <v>77</v>
      </c>
      <c r="G110" s="25"/>
    </row>
    <row r="111" spans="1:7" ht="12.75">
      <c r="A111" t="s">
        <v>109</v>
      </c>
      <c r="G111" s="9"/>
    </row>
    <row r="112" ht="12.75">
      <c r="G112" s="9"/>
    </row>
    <row r="113" spans="1:7" ht="12.75">
      <c r="A113" t="s">
        <v>94</v>
      </c>
      <c r="G113" s="27">
        <v>2</v>
      </c>
    </row>
    <row r="114" spans="1:7" ht="12.75">
      <c r="A114" t="s">
        <v>95</v>
      </c>
      <c r="G114" s="9"/>
    </row>
    <row r="115" spans="1:7" ht="12.75">
      <c r="A115" t="s">
        <v>108</v>
      </c>
      <c r="G115" s="9"/>
    </row>
    <row r="116" ht="12.75">
      <c r="G116" s="9"/>
    </row>
    <row r="117" spans="1:7" ht="12.75">
      <c r="A117" t="s">
        <v>96</v>
      </c>
      <c r="G117" s="9"/>
    </row>
    <row r="118" spans="1:7" ht="12.75">
      <c r="A118" t="s">
        <v>97</v>
      </c>
      <c r="G118" s="27">
        <v>1.3</v>
      </c>
    </row>
    <row r="119" spans="1:7" ht="12.75">
      <c r="A119" t="s">
        <v>103</v>
      </c>
      <c r="G119" s="9"/>
    </row>
    <row r="120" ht="12.75">
      <c r="G120" s="9"/>
    </row>
    <row r="121" spans="1:7" ht="12.75">
      <c r="A121" t="s">
        <v>17</v>
      </c>
      <c r="G121" s="20">
        <f>IF(G73&gt;0,((G107)-(G76/G109/100)-(G88/G113/200))*G118,(G107)-(G76/G109/100)-(G88/G113/200))</f>
        <v>0.09749999999999998</v>
      </c>
    </row>
    <row r="122" spans="1:7" ht="12.75">
      <c r="A122" t="s">
        <v>11</v>
      </c>
      <c r="G122" s="21">
        <f>PMT(G121/12,G78,G90)</f>
        <v>-536.9715075367193</v>
      </c>
    </row>
    <row r="123" spans="1:7" ht="12.75">
      <c r="A123" t="s">
        <v>12</v>
      </c>
      <c r="G123" s="18">
        <f>-FV(G121/12,G81,G122,G90)</f>
        <v>56611.69932938667</v>
      </c>
    </row>
    <row r="124" ht="12.75">
      <c r="G124" s="18"/>
    </row>
    <row r="125" spans="1:7" ht="12.75">
      <c r="A125" t="s">
        <v>18</v>
      </c>
      <c r="G125" s="21">
        <f>G90-G94-G97</f>
        <v>60425</v>
      </c>
    </row>
    <row r="126" spans="1:7" ht="12.75">
      <c r="A126" t="s">
        <v>19</v>
      </c>
      <c r="G126" s="21">
        <f>-G122*G81+G123</f>
        <v>121048.28023379299</v>
      </c>
    </row>
    <row r="127" spans="1:7" ht="12.75">
      <c r="A127" t="s">
        <v>20</v>
      </c>
      <c r="G127" s="21">
        <f>G126-G125</f>
        <v>60623.28023379299</v>
      </c>
    </row>
    <row r="128" spans="1:7" ht="12.75">
      <c r="A128" t="s">
        <v>16</v>
      </c>
      <c r="G128" s="20">
        <f>RATE(G81,G122,G125,-G123)*12</f>
        <v>0.10300522358285719</v>
      </c>
    </row>
    <row r="129" spans="1:7" ht="12.75">
      <c r="A129" t="s">
        <v>28</v>
      </c>
      <c r="G129" s="4"/>
    </row>
    <row r="130" spans="1:7" ht="12.75">
      <c r="A130" t="s">
        <v>29</v>
      </c>
      <c r="G130" s="4"/>
    </row>
    <row r="131" ht="12.75">
      <c r="G131" s="4"/>
    </row>
    <row r="132" ht="12.75">
      <c r="A132" t="s">
        <v>21</v>
      </c>
    </row>
    <row r="133" ht="12.75">
      <c r="A133" t="s">
        <v>22</v>
      </c>
    </row>
    <row r="134" ht="12.75">
      <c r="A134" t="s">
        <v>15</v>
      </c>
    </row>
    <row r="135" ht="12.75">
      <c r="A135" t="s">
        <v>13</v>
      </c>
    </row>
    <row r="137" ht="12.75">
      <c r="A137" t="s">
        <v>35</v>
      </c>
    </row>
    <row r="138" ht="12.75">
      <c r="A138" t="s">
        <v>36</v>
      </c>
    </row>
    <row r="139" ht="12.75">
      <c r="A139" t="s">
        <v>37</v>
      </c>
    </row>
    <row r="141" ht="12.75">
      <c r="A141" t="s">
        <v>38</v>
      </c>
    </row>
    <row r="142" ht="12.75">
      <c r="A142" t="s">
        <v>39</v>
      </c>
    </row>
    <row r="143" ht="12.75">
      <c r="A143" t="s">
        <v>40</v>
      </c>
    </row>
  </sheetData>
  <dataValidations count="5">
    <dataValidation type="decimal" allowBlank="1" showInputMessage="1" showErrorMessage="1" promptTitle="Nominal interest rate." prompt="This can be changed between 8 and 20%." errorTitle="Nominal interest rate." error="This can be changed from 5 to 20% p.a." sqref="G107:G108">
      <formula1>0.08</formula1>
      <formula2>0.2</formula2>
    </dataValidation>
    <dataValidation type="decimal" allowBlank="1" showInputMessage="1" showErrorMessage="1" promptTitle="Credit score multiplier" prompt="Increasing this to a maximum of 10 will reduce the amount by which the base interest rate is reduced for borrowers with good credit." errorTitle="Credit rating multiplier" error="Please use between 1 and 10." sqref="G109:G110">
      <formula1>2</formula1>
      <formula2>10</formula2>
    </dataValidation>
    <dataValidation type="whole" allowBlank="1" showInputMessage="1" showErrorMessage="1" promptTitle="Base LTV for terrible credit." prompt="Can be set between 50 and 80%" errorTitle="Base LTV" error="Please keep between 50 and 80." sqref="G85">
      <formula1>50</formula1>
      <formula2>80</formula2>
    </dataValidation>
    <dataValidation type="decimal" allowBlank="1" showInputMessage="1" showErrorMessage="1" promptTitle="First mortgage multiplier" prompt="This affects the amount by which a PRIOR charge amount will affect the amount you will lend. Can be set between 1 and 3." errorTitle="First mortgage multiplier" error="Can be any number between 1 and 3." sqref="G87">
      <formula1>1</formula1>
      <formula2>3</formula2>
    </dataValidation>
    <dataValidation type="decimal" allowBlank="1" showInputMessage="1" showErrorMessage="1" promptTitle="Credit rating multiplier for LTV" prompt="Increasing this will increase the LTV you will offer to someone with better credit. Reducing it will amount by which the LTV increases as the credit rating improves. Set between 0 and 3." errorTitle="LTV credit multiplier" error="Set between 0 and 3." sqref="G86">
      <formula1>0</formula1>
      <formula2>2</formula2>
    </dataValidation>
  </dataValidations>
  <hyperlinks>
    <hyperlink ref="D3" r:id="rId1" display="www.mortgage-investments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Norman Linton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Linton</dc:creator>
  <cp:keywords/>
  <dc:description/>
  <cp:lastModifiedBy>Linton</cp:lastModifiedBy>
  <dcterms:created xsi:type="dcterms:W3CDTF">1998-06-15T21:52:14Z</dcterms:created>
  <dcterms:modified xsi:type="dcterms:W3CDTF">2004-11-01T15:56:46Z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