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75" windowHeight="6150" activeTab="0"/>
  </bookViews>
  <sheets>
    <sheet name="Sales Effectiveness Scorecard" sheetId="1" r:id="rId1"/>
    <sheet name="Bookings vs. Targets Chart" sheetId="2" r:id="rId2"/>
  </sheets>
  <definedNames>
    <definedName name="_xlnm.Print_Area" localSheetId="0">'Sales Effectiveness Scorecard'!$A$1:$F$64</definedName>
  </definedNames>
  <calcPr fullCalcOnLoad="1"/>
</workbook>
</file>

<file path=xl/sharedStrings.xml><?xml version="1.0" encoding="utf-8"?>
<sst xmlns="http://schemas.openxmlformats.org/spreadsheetml/2006/main" count="67" uniqueCount="53">
  <si>
    <t>Q3</t>
  </si>
  <si>
    <t>Q4</t>
  </si>
  <si>
    <t>Annual</t>
  </si>
  <si>
    <t>Q1</t>
  </si>
  <si>
    <t>Q2</t>
  </si>
  <si>
    <t>Sales Effectiveness Scorecard</t>
  </si>
  <si>
    <t>Variances</t>
  </si>
  <si>
    <t>Totals</t>
  </si>
  <si>
    <t>Beginning of period</t>
  </si>
  <si>
    <t xml:space="preserve">  Adds/upward adjustments</t>
  </si>
  <si>
    <t>End of period</t>
  </si>
  <si>
    <t>Size of average opportunity in pipeline</t>
  </si>
  <si>
    <t>Size of average sale (YTD)</t>
  </si>
  <si>
    <t>Change in pipeline from prior month</t>
  </si>
  <si>
    <t>Annual sales bookings target</t>
  </si>
  <si>
    <t>Days of sales in pipeline</t>
  </si>
  <si>
    <t>Pipeline coverage</t>
  </si>
  <si>
    <t>Sales bookings targets</t>
  </si>
  <si>
    <t>Actual sales</t>
  </si>
  <si>
    <t>Number of deals won this year</t>
  </si>
  <si>
    <t>Percentage of competitive wins</t>
  </si>
  <si>
    <t>Number of deals won against the competition</t>
  </si>
  <si>
    <t>Number of deals removed from pipeline</t>
  </si>
  <si>
    <t>Number of deals lost to competition</t>
  </si>
  <si>
    <t>Competitive win rate</t>
  </si>
  <si>
    <t>Darren Parker</t>
  </si>
  <si>
    <t xml:space="preserve">  Less:</t>
  </si>
  <si>
    <t xml:space="preserve">     Sales</t>
  </si>
  <si>
    <t xml:space="preserve">     Downward adjustments</t>
  </si>
  <si>
    <t xml:space="preserve">     Removals/losses</t>
  </si>
  <si>
    <t>[Company Name]</t>
  </si>
  <si>
    <t>[Date]</t>
  </si>
  <si>
    <t>Model key</t>
  </si>
  <si>
    <t>Numbers in gray cells are calculations that generally should not be altered.</t>
  </si>
  <si>
    <t>Pipeline bookings revenue summary</t>
  </si>
  <si>
    <t>[Month]</t>
  </si>
  <si>
    <t>[Year]</t>
  </si>
  <si>
    <t>Pipeline opportunities summary</t>
  </si>
  <si>
    <t>Key sales metrics</t>
  </si>
  <si>
    <t>Sales cycle time averages</t>
  </si>
  <si>
    <t>Average days</t>
  </si>
  <si>
    <t>Year-to-date</t>
  </si>
  <si>
    <t>Month-to-date</t>
  </si>
  <si>
    <t>Sales representative</t>
  </si>
  <si>
    <t>Annual quota</t>
  </si>
  <si>
    <t>Year-to-date quota</t>
  </si>
  <si>
    <t>Year-to-date performance</t>
  </si>
  <si>
    <t>Year-to-date variance</t>
  </si>
  <si>
    <t>Annual variance</t>
  </si>
  <si>
    <t>Sales representative performance</t>
  </si>
  <si>
    <t>Numbers in white cells should be entered by user.</t>
  </si>
  <si>
    <t>Win-loss statistics</t>
  </si>
  <si>
    <t>Sales performance vs. targets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</si>
</sst>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mm/dd/yy"/>
    <numFmt numFmtId="166" formatCode="&quot;$&quot;#,##0"/>
    <numFmt numFmtId="167" formatCode="#,##0.0"/>
    <numFmt numFmtId="168" formatCode="0.0%"/>
    <numFmt numFmtId="169" formatCode="m/d"/>
    <numFmt numFmtId="170" formatCode="0.0"/>
    <numFmt numFmtId="171" formatCode="mmm\-yyyy"/>
    <numFmt numFmtId="172" formatCode="m/d/yy"/>
    <numFmt numFmtId="173" formatCode="&quot;$&quot;#,##0.0_);[Red]\(&quot;$&quot;#,##0.0\)"/>
    <numFmt numFmtId="174" formatCode="[$-409]dddd\,\ mmmm\ dd\,\ yyyy"/>
    <numFmt numFmtId="175" formatCode="mm/dd/yy;@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0"/>
    </font>
    <font>
      <sz val="12"/>
      <name val="Arial"/>
      <family val="0"/>
    </font>
    <font>
      <i/>
      <sz val="8.5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56"/>
      <name val="Arial"/>
      <family val="2"/>
    </font>
    <font>
      <b/>
      <sz val="11"/>
      <color indexed="23"/>
      <name val="Arial"/>
      <family val="2"/>
    </font>
    <font>
      <i/>
      <sz val="10"/>
      <color indexed="16"/>
      <name val="Arial"/>
      <family val="2"/>
    </font>
    <font>
      <sz val="9"/>
      <name val="Arial"/>
      <family val="2"/>
    </font>
    <font>
      <b/>
      <sz val="15.75"/>
      <color indexed="56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medium"/>
    </border>
    <border>
      <left style="thin">
        <color indexed="56"/>
      </left>
      <right style="medium"/>
      <top>
        <color indexed="63"/>
      </top>
      <bottom style="medium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medium">
        <color indexed="56"/>
      </bottom>
    </border>
    <border>
      <left style="medium"/>
      <right style="thin">
        <color indexed="56"/>
      </right>
      <top>
        <color indexed="63"/>
      </top>
      <bottom style="medium"/>
    </border>
    <border>
      <left style="thin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8" fontId="0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6" fontId="0" fillId="2" borderId="0" xfId="0" applyNumberFormat="1" applyFont="1" applyFill="1" applyAlignment="1">
      <alignment horizontal="center"/>
    </xf>
    <xf numFmtId="6" fontId="0" fillId="2" borderId="0" xfId="0" applyNumberFormat="1" applyFont="1" applyFill="1" applyAlignment="1">
      <alignment/>
    </xf>
    <xf numFmtId="38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/>
    </xf>
    <xf numFmtId="6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6" fontId="0" fillId="2" borderId="0" xfId="0" applyNumberFormat="1" applyFont="1" applyFill="1" applyAlignment="1">
      <alignment horizontal="left"/>
    </xf>
    <xf numFmtId="6" fontId="4" fillId="2" borderId="0" xfId="0" applyNumberFormat="1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6" fontId="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38" fontId="1" fillId="2" borderId="5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6" fontId="4" fillId="3" borderId="7" xfId="0" applyNumberFormat="1" applyFont="1" applyFill="1" applyBorder="1" applyAlignment="1">
      <alignment horizontal="right"/>
    </xf>
    <xf numFmtId="6" fontId="4" fillId="3" borderId="8" xfId="0" applyNumberFormat="1" applyFont="1" applyFill="1" applyBorder="1" applyAlignment="1">
      <alignment horizontal="right"/>
    </xf>
    <xf numFmtId="6" fontId="1" fillId="2" borderId="5" xfId="0" applyNumberFormat="1" applyFont="1" applyFill="1" applyBorder="1" applyAlignment="1">
      <alignment horizontal="right"/>
    </xf>
    <xf numFmtId="6" fontId="4" fillId="3" borderId="6" xfId="0" applyNumberFormat="1" applyFont="1" applyFill="1" applyBorder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6" fontId="1" fillId="4" borderId="9" xfId="0" applyNumberFormat="1" applyFont="1" applyFill="1" applyBorder="1" applyAlignment="1">
      <alignment horizontal="left" vertical="center" wrapText="1"/>
    </xf>
    <xf numFmtId="166" fontId="1" fillId="2" borderId="5" xfId="0" applyNumberFormat="1" applyFont="1" applyFill="1" applyBorder="1" applyAlignment="1">
      <alignment horizontal="right"/>
    </xf>
    <xf numFmtId="166" fontId="0" fillId="2" borderId="5" xfId="0" applyNumberFormat="1" applyFont="1" applyFill="1" applyBorder="1" applyAlignment="1">
      <alignment horizontal="right"/>
    </xf>
    <xf numFmtId="166" fontId="4" fillId="3" borderId="7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38" fontId="4" fillId="3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0" fontId="4" fillId="3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0" fontId="4" fillId="3" borderId="8" xfId="0" applyNumberFormat="1" applyFont="1" applyFill="1" applyBorder="1" applyAlignment="1">
      <alignment horizontal="center"/>
    </xf>
    <xf numFmtId="6" fontId="1" fillId="2" borderId="6" xfId="0" applyNumberFormat="1" applyFont="1" applyFill="1" applyBorder="1" applyAlignment="1">
      <alignment horizontal="right"/>
    </xf>
    <xf numFmtId="9" fontId="4" fillId="3" borderId="8" xfId="0" applyNumberFormat="1" applyFont="1" applyFill="1" applyBorder="1" applyAlignment="1">
      <alignment horizontal="right"/>
    </xf>
    <xf numFmtId="38" fontId="4" fillId="3" borderId="5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wrapText="1"/>
    </xf>
    <xf numFmtId="6" fontId="15" fillId="3" borderId="8" xfId="0" applyNumberFormat="1" applyFont="1" applyFill="1" applyBorder="1" applyAlignment="1">
      <alignment horizontal="right"/>
    </xf>
    <xf numFmtId="6" fontId="15" fillId="3" borderId="6" xfId="0" applyNumberFormat="1" applyFont="1" applyFill="1" applyBorder="1" applyAlignment="1">
      <alignment horizontal="right"/>
    </xf>
    <xf numFmtId="38" fontId="18" fillId="2" borderId="5" xfId="0" applyNumberFormat="1" applyFont="1" applyFill="1" applyBorder="1" applyAlignment="1">
      <alignment horizontal="right"/>
    </xf>
    <xf numFmtId="38" fontId="18" fillId="2" borderId="6" xfId="0" applyNumberFormat="1" applyFont="1" applyFill="1" applyBorder="1" applyAlignment="1">
      <alignment horizontal="right"/>
    </xf>
    <xf numFmtId="6" fontId="15" fillId="3" borderId="7" xfId="0" applyNumberFormat="1" applyFont="1" applyFill="1" applyBorder="1" applyAlignment="1">
      <alignment horizontal="right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4" borderId="6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6" fontId="15" fillId="3" borderId="10" xfId="0" applyNumberFormat="1" applyFont="1" applyFill="1" applyBorder="1" applyAlignment="1">
      <alignment horizontal="right"/>
    </xf>
    <xf numFmtId="0" fontId="13" fillId="2" borderId="0" xfId="0" applyFont="1" applyFill="1" applyAlignment="1">
      <alignment wrapText="1"/>
    </xf>
    <xf numFmtId="14" fontId="14" fillId="2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wrapText="1"/>
    </xf>
    <xf numFmtId="0" fontId="1" fillId="2" borderId="9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6" fillId="4" borderId="9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38" fontId="1" fillId="2" borderId="5" xfId="0" applyNumberFormat="1" applyFont="1" applyFill="1" applyBorder="1" applyAlignment="1">
      <alignment/>
    </xf>
    <xf numFmtId="38" fontId="1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64" fontId="0" fillId="2" borderId="0" xfId="0" applyNumberFormat="1" applyFont="1" applyFill="1" applyAlignment="1">
      <alignment/>
    </xf>
    <xf numFmtId="0" fontId="0" fillId="2" borderId="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3" borderId="15" xfId="0" applyFont="1" applyFill="1" applyBorder="1" applyAlignment="1">
      <alignment/>
    </xf>
    <xf numFmtId="0" fontId="12" fillId="5" borderId="17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0" fontId="11" fillId="5" borderId="18" xfId="0" applyFont="1" applyFill="1" applyBorder="1" applyAlignment="1">
      <alignment vertical="center"/>
    </xf>
    <xf numFmtId="0" fontId="11" fillId="5" borderId="19" xfId="0" applyFont="1" applyFill="1" applyBorder="1" applyAlignment="1">
      <alignment vertical="center"/>
    </xf>
    <xf numFmtId="0" fontId="12" fillId="5" borderId="17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6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8" fontId="11" fillId="5" borderId="18" xfId="0" applyNumberFormat="1" applyFont="1" applyFill="1" applyBorder="1" applyAlignment="1">
      <alignment vertical="center"/>
    </xf>
    <xf numFmtId="38" fontId="11" fillId="5" borderId="19" xfId="0" applyNumberFormat="1" applyFont="1" applyFill="1" applyBorder="1" applyAlignment="1">
      <alignment vertical="center"/>
    </xf>
    <xf numFmtId="38" fontId="0" fillId="2" borderId="0" xfId="0" applyNumberFormat="1" applyFont="1" applyFill="1" applyAlignment="1">
      <alignment vertical="center"/>
    </xf>
    <xf numFmtId="0" fontId="0" fillId="2" borderId="13" xfId="0" applyFont="1" applyFill="1" applyBorder="1" applyAlignment="1">
      <alignment wrapText="1"/>
    </xf>
    <xf numFmtId="38" fontId="4" fillId="3" borderId="6" xfId="0" applyNumberFormat="1" applyFont="1" applyFill="1" applyBorder="1" applyAlignment="1">
      <alignment horizontal="center" wrapText="1"/>
    </xf>
    <xf numFmtId="6" fontId="0" fillId="2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Bookings vs. Targets</a:t>
            </a:r>
          </a:p>
        </c:rich>
      </c:tx>
      <c:layout>
        <c:manualLayout>
          <c:xMode val="factor"/>
          <c:yMode val="factor"/>
          <c:x val="0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75"/>
          <c:y val="0.12725"/>
          <c:w val="0.648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'Sales Effectiveness Scorecard'!$A$62</c:f>
              <c:strCache>
                <c:ptCount val="1"/>
                <c:pt idx="0">
                  <c:v>Sales bookings targets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'Sales Effectiveness Scorecard'!$B$61:$E$61</c:f>
              <c:strCache>
                <c:ptCount val="3"/>
                <c:pt idx="0">
                  <c:v>Q2</c:v>
                </c:pt>
                <c:pt idx="1">
                  <c:v>Q3</c:v>
                </c:pt>
                <c:pt idx="2">
                  <c:v>Q4</c:v>
                </c:pt>
              </c:strCache>
            </c:strRef>
          </c:cat>
          <c:val>
            <c:numRef>
              <c:f>'Sales Effectiveness Scorecard'!$B$62:$E$62</c:f>
              <c:numCache>
                <c:ptCount val="3"/>
                <c:pt idx="0">
                  <c:v>350000</c:v>
                </c:pt>
                <c:pt idx="1">
                  <c:v>400000</c:v>
                </c:pt>
                <c:pt idx="2">
                  <c:v>450000</c:v>
                </c:pt>
              </c:numCache>
            </c:numRef>
          </c:val>
        </c:ser>
        <c:ser>
          <c:idx val="1"/>
          <c:order val="1"/>
          <c:tx>
            <c:strRef>
              <c:f>'Sales Effectiveness Scorecard'!$A$63</c:f>
              <c:strCache>
                <c:ptCount val="1"/>
                <c:pt idx="0">
                  <c:v>Actual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'Sales Effectiveness Scorecard'!$B$61:$E$61</c:f>
              <c:strCache>
                <c:ptCount val="3"/>
                <c:pt idx="0">
                  <c:v>Q2</c:v>
                </c:pt>
                <c:pt idx="1">
                  <c:v>Q3</c:v>
                </c:pt>
                <c:pt idx="2">
                  <c:v>Q4</c:v>
                </c:pt>
              </c:strCache>
            </c:strRef>
          </c:cat>
          <c:val>
            <c:numRef>
              <c:f>'Sales Effectiveness Scorecard'!$B$63:$E$63</c:f>
              <c:numCache>
                <c:ptCount val="3"/>
                <c:pt idx="0">
                  <c:v>300000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714205"/>
        <c:axId val="53774662"/>
      </c:bar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74662"/>
        <c:crosses val="autoZero"/>
        <c:auto val="1"/>
        <c:lblOffset val="100"/>
        <c:noMultiLvlLbl val="0"/>
      </c:catAx>
      <c:valAx>
        <c:axId val="53774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89225"/>
          <c:w val="0.5635"/>
          <c:h val="0.07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6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4.7109375" style="60" customWidth="1"/>
    <col min="2" max="2" width="13.00390625" style="3" customWidth="1"/>
    <col min="3" max="3" width="12.28125" style="3" customWidth="1"/>
    <col min="4" max="4" width="11.7109375" style="3" customWidth="1"/>
    <col min="5" max="5" width="12.140625" style="3" customWidth="1"/>
    <col min="6" max="6" width="14.7109375" style="3" customWidth="1"/>
    <col min="7" max="7" width="13.00390625" style="4" customWidth="1"/>
    <col min="8" max="8" width="14.57421875" style="4" customWidth="1"/>
    <col min="9" max="9" width="14.421875" style="4" customWidth="1"/>
    <col min="10" max="10" width="11.28125" style="3" bestFit="1" customWidth="1"/>
    <col min="11" max="16384" width="9.140625" style="3" customWidth="1"/>
  </cols>
  <sheetData>
    <row r="1" spans="1:10" ht="20.25">
      <c r="A1" s="57" t="s">
        <v>30</v>
      </c>
      <c r="I1" s="8"/>
      <c r="J1" s="9"/>
    </row>
    <row r="2" spans="1:10" ht="15.75">
      <c r="A2" s="90" t="s">
        <v>5</v>
      </c>
      <c r="I2" s="8"/>
      <c r="J2" s="9"/>
    </row>
    <row r="3" spans="1:10" ht="15">
      <c r="A3" s="58" t="s">
        <v>31</v>
      </c>
      <c r="I3" s="8"/>
      <c r="J3" s="9"/>
    </row>
    <row r="4" spans="1:10" ht="13.5" customHeight="1" thickBot="1">
      <c r="A4" s="59"/>
      <c r="I4" s="8"/>
      <c r="J4" s="9"/>
    </row>
    <row r="5" spans="1:10" s="15" customFormat="1" ht="15.75" customHeight="1">
      <c r="A5" s="92" t="s">
        <v>32</v>
      </c>
      <c r="B5" s="93"/>
      <c r="C5" s="93"/>
      <c r="D5" s="98"/>
      <c r="E5" s="99"/>
      <c r="G5" s="16"/>
      <c r="H5" s="16"/>
      <c r="I5" s="100"/>
      <c r="J5" s="101"/>
    </row>
    <row r="6" spans="1:10" ht="12.75">
      <c r="A6" s="17" t="s">
        <v>50</v>
      </c>
      <c r="B6" s="18"/>
      <c r="C6" s="18"/>
      <c r="D6" s="19"/>
      <c r="E6" s="14"/>
      <c r="I6" s="8"/>
      <c r="J6" s="9"/>
    </row>
    <row r="7" spans="1:10" ht="13.5" thickBot="1">
      <c r="A7" s="91" t="s">
        <v>33</v>
      </c>
      <c r="B7" s="20"/>
      <c r="C7" s="20"/>
      <c r="D7" s="21"/>
      <c r="E7" s="14"/>
      <c r="I7" s="8"/>
      <c r="J7" s="9"/>
    </row>
    <row r="8" spans="1:10" ht="13.5" customHeight="1">
      <c r="A8" s="72"/>
      <c r="C8" s="1"/>
      <c r="D8" s="1"/>
      <c r="I8" s="8"/>
      <c r="J8" s="9"/>
    </row>
    <row r="9" spans="1:10" ht="13.5" customHeight="1" thickBot="1">
      <c r="A9" s="72"/>
      <c r="C9" s="1"/>
      <c r="D9" s="1"/>
      <c r="I9" s="8"/>
      <c r="J9" s="9"/>
    </row>
    <row r="10" spans="1:10" s="15" customFormat="1" ht="15.75" customHeight="1">
      <c r="A10" s="94" t="s">
        <v>34</v>
      </c>
      <c r="B10" s="102"/>
      <c r="C10" s="103"/>
      <c r="G10" s="16"/>
      <c r="H10" s="16"/>
      <c r="J10" s="101"/>
    </row>
    <row r="11" spans="1:10" ht="12.75">
      <c r="A11" s="73"/>
      <c r="B11" s="50" t="s">
        <v>35</v>
      </c>
      <c r="C11" s="51" t="s">
        <v>36</v>
      </c>
      <c r="I11" s="3"/>
      <c r="J11" s="9"/>
    </row>
    <row r="12" spans="1:10" ht="12.75">
      <c r="A12" s="74"/>
      <c r="B12" s="50" t="s">
        <v>42</v>
      </c>
      <c r="C12" s="51" t="s">
        <v>41</v>
      </c>
      <c r="I12" s="3"/>
      <c r="J12" s="9"/>
    </row>
    <row r="13" spans="1:10" ht="12.75">
      <c r="A13" s="61" t="s">
        <v>8</v>
      </c>
      <c r="B13" s="26">
        <v>950000</v>
      </c>
      <c r="C13" s="39">
        <v>800000</v>
      </c>
      <c r="E13" s="2"/>
      <c r="I13" s="3"/>
      <c r="J13" s="9"/>
    </row>
    <row r="14" spans="1:10" ht="12.75">
      <c r="A14" s="42" t="s">
        <v>9</v>
      </c>
      <c r="B14" s="22">
        <v>100000</v>
      </c>
      <c r="C14" s="23">
        <v>700000</v>
      </c>
      <c r="I14" s="3"/>
      <c r="J14" s="9"/>
    </row>
    <row r="15" spans="1:10" ht="12.75">
      <c r="A15" s="42" t="s">
        <v>26</v>
      </c>
      <c r="B15" s="22"/>
      <c r="C15" s="23"/>
      <c r="I15" s="3"/>
      <c r="J15" s="9"/>
    </row>
    <row r="16" spans="1:10" ht="12.75">
      <c r="A16" s="42" t="s">
        <v>27</v>
      </c>
      <c r="B16" s="22">
        <v>50000</v>
      </c>
      <c r="C16" s="23">
        <v>400000</v>
      </c>
      <c r="I16" s="3"/>
      <c r="J16" s="9"/>
    </row>
    <row r="17" spans="1:10" ht="12.75">
      <c r="A17" s="42" t="s">
        <v>29</v>
      </c>
      <c r="B17" s="75">
        <v>100000</v>
      </c>
      <c r="C17" s="76">
        <v>200000</v>
      </c>
      <c r="E17" s="5"/>
      <c r="I17" s="3"/>
      <c r="J17" s="9"/>
    </row>
    <row r="18" spans="1:10" ht="12.75">
      <c r="A18" s="42" t="s">
        <v>28</v>
      </c>
      <c r="B18" s="45"/>
      <c r="C18" s="46"/>
      <c r="E18" s="5"/>
      <c r="I18" s="3"/>
      <c r="J18" s="9"/>
    </row>
    <row r="19" spans="1:10" ht="13.5" thickBot="1">
      <c r="A19" s="62" t="s">
        <v>10</v>
      </c>
      <c r="B19" s="24">
        <f>+B13+B14-B16-B17-B18</f>
        <v>900000</v>
      </c>
      <c r="C19" s="24">
        <f>+C13+C14-C16-C17-C18</f>
        <v>900000</v>
      </c>
      <c r="I19" s="3"/>
      <c r="J19" s="9"/>
    </row>
    <row r="20" spans="1:10" ht="13.5" thickBot="1">
      <c r="A20" s="63"/>
      <c r="B20" s="9"/>
      <c r="C20" s="9"/>
      <c r="G20" s="9"/>
      <c r="H20" s="13"/>
      <c r="I20" s="3"/>
      <c r="J20" s="9"/>
    </row>
    <row r="21" spans="1:10" s="15" customFormat="1" ht="15.75" customHeight="1">
      <c r="A21" s="94" t="s">
        <v>37</v>
      </c>
      <c r="B21" s="102"/>
      <c r="C21" s="103"/>
      <c r="J21" s="101"/>
    </row>
    <row r="22" spans="1:10" ht="12.75">
      <c r="A22" s="74"/>
      <c r="B22" s="52" t="str">
        <f>B11</f>
        <v>[Month]</v>
      </c>
      <c r="C22" s="53" t="str">
        <f>C11</f>
        <v>[Year]</v>
      </c>
      <c r="G22" s="3"/>
      <c r="H22" s="3"/>
      <c r="I22" s="3"/>
      <c r="J22" s="9"/>
    </row>
    <row r="23" spans="1:10" ht="12.75">
      <c r="A23" s="74"/>
      <c r="B23" s="50" t="s">
        <v>42</v>
      </c>
      <c r="C23" s="51" t="s">
        <v>41</v>
      </c>
      <c r="I23" s="9"/>
      <c r="J23" s="9"/>
    </row>
    <row r="24" spans="1:10" ht="12.75">
      <c r="A24" s="61" t="s">
        <v>8</v>
      </c>
      <c r="B24" s="22">
        <v>16</v>
      </c>
      <c r="C24" s="23">
        <v>17</v>
      </c>
      <c r="I24" s="9"/>
      <c r="J24" s="9"/>
    </row>
    <row r="25" spans="1:10" ht="12.75">
      <c r="A25" s="42" t="s">
        <v>9</v>
      </c>
      <c r="B25" s="22">
        <v>2</v>
      </c>
      <c r="C25" s="23">
        <v>8</v>
      </c>
      <c r="I25" s="9"/>
      <c r="J25" s="9"/>
    </row>
    <row r="26" spans="1:10" ht="12.75">
      <c r="A26" s="42" t="s">
        <v>26</v>
      </c>
      <c r="B26" s="22"/>
      <c r="C26" s="23"/>
      <c r="I26" s="9"/>
      <c r="J26" s="9"/>
    </row>
    <row r="27" spans="1:10" ht="12.75">
      <c r="A27" s="42" t="s">
        <v>27</v>
      </c>
      <c r="B27" s="22">
        <v>1</v>
      </c>
      <c r="C27" s="23">
        <v>6</v>
      </c>
      <c r="I27" s="9"/>
      <c r="J27" s="9"/>
    </row>
    <row r="28" spans="1:10" ht="12.75">
      <c r="A28" s="42" t="s">
        <v>29</v>
      </c>
      <c r="B28" s="45">
        <v>1</v>
      </c>
      <c r="C28" s="46">
        <v>3</v>
      </c>
      <c r="I28" s="9"/>
      <c r="J28" s="9"/>
    </row>
    <row r="29" spans="1:10" ht="12.75">
      <c r="A29" s="42" t="s">
        <v>28</v>
      </c>
      <c r="B29" s="45"/>
      <c r="C29" s="46"/>
      <c r="I29" s="9"/>
      <c r="J29" s="9"/>
    </row>
    <row r="30" spans="1:10" ht="12.75">
      <c r="A30" s="64" t="s">
        <v>10</v>
      </c>
      <c r="B30" s="41">
        <f>+B24+B25-B27-B28-B29</f>
        <v>16</v>
      </c>
      <c r="C30" s="41">
        <f>+C24+C25-C27-C28-C29</f>
        <v>16</v>
      </c>
      <c r="I30" s="9"/>
      <c r="J30" s="9"/>
    </row>
    <row r="31" spans="1:11" ht="12.75">
      <c r="A31" s="42" t="s">
        <v>11</v>
      </c>
      <c r="B31" s="33"/>
      <c r="C31" s="27">
        <f>+C19/C30</f>
        <v>56250</v>
      </c>
      <c r="D31" s="6"/>
      <c r="E31" s="6"/>
      <c r="G31" s="3"/>
      <c r="J31" s="4"/>
      <c r="K31" s="9"/>
    </row>
    <row r="32" spans="1:5" ht="13.5" thickBot="1">
      <c r="A32" s="65" t="s">
        <v>12</v>
      </c>
      <c r="B32" s="37"/>
      <c r="C32" s="25">
        <f>+C16/C27</f>
        <v>66666.66666666667</v>
      </c>
      <c r="D32" s="6"/>
      <c r="E32" s="6"/>
    </row>
    <row r="33" spans="1:4" ht="13.5" thickBot="1">
      <c r="A33" s="63"/>
      <c r="B33" s="11"/>
      <c r="C33" s="6"/>
      <c r="D33" s="6"/>
    </row>
    <row r="34" spans="1:9" s="15" customFormat="1" ht="15.75" customHeight="1">
      <c r="A34" s="92" t="s">
        <v>38</v>
      </c>
      <c r="B34" s="93"/>
      <c r="C34" s="96"/>
      <c r="D34" s="104"/>
      <c r="E34" s="104"/>
      <c r="G34" s="16"/>
      <c r="H34" s="16"/>
      <c r="I34" s="16"/>
    </row>
    <row r="35" spans="1:9" s="72" customFormat="1" ht="12.75">
      <c r="A35" s="81" t="s">
        <v>13</v>
      </c>
      <c r="B35" s="82"/>
      <c r="C35" s="44">
        <f>+B19-B13</f>
        <v>-50000</v>
      </c>
      <c r="E35" s="83"/>
      <c r="G35" s="4"/>
      <c r="H35" s="4"/>
      <c r="I35" s="4"/>
    </row>
    <row r="36" spans="1:5" ht="12.75">
      <c r="A36" s="79" t="s">
        <v>14</v>
      </c>
      <c r="B36" s="77"/>
      <c r="C36" s="39">
        <v>1500000</v>
      </c>
      <c r="E36" s="7"/>
    </row>
    <row r="37" spans="1:11" ht="12.75">
      <c r="A37" s="79" t="s">
        <v>15</v>
      </c>
      <c r="B37" s="77"/>
      <c r="C37" s="28">
        <f>(+C19/C36)*365</f>
        <v>219</v>
      </c>
      <c r="G37" s="3"/>
      <c r="H37" s="3"/>
      <c r="I37" s="3"/>
      <c r="K37" s="9"/>
    </row>
    <row r="38" spans="1:9" ht="13.5" thickBot="1">
      <c r="A38" s="80" t="s">
        <v>16</v>
      </c>
      <c r="B38" s="78"/>
      <c r="C38" s="40">
        <f>+C19/C36</f>
        <v>0.6</v>
      </c>
      <c r="G38" s="3"/>
      <c r="H38" s="3"/>
      <c r="I38" s="3"/>
    </row>
    <row r="39" spans="1:9" ht="13.5" thickBot="1">
      <c r="A39" s="66"/>
      <c r="B39" s="12"/>
      <c r="G39" s="3"/>
      <c r="H39" s="3"/>
      <c r="I39" s="3"/>
    </row>
    <row r="40" spans="1:10" s="15" customFormat="1" ht="15.75" customHeight="1">
      <c r="A40" s="92" t="s">
        <v>51</v>
      </c>
      <c r="B40" s="93"/>
      <c r="C40" s="96"/>
      <c r="H40" s="16"/>
      <c r="I40" s="16"/>
      <c r="J40" s="16"/>
    </row>
    <row r="41" spans="1:10" s="60" customFormat="1" ht="12.75">
      <c r="A41" s="79" t="s">
        <v>19</v>
      </c>
      <c r="B41" s="105"/>
      <c r="C41" s="106">
        <f>+C27</f>
        <v>6</v>
      </c>
      <c r="H41" s="107"/>
      <c r="I41" s="107"/>
      <c r="J41" s="107"/>
    </row>
    <row r="42" spans="1:10" s="72" customFormat="1" ht="12.75">
      <c r="A42" s="81" t="s">
        <v>21</v>
      </c>
      <c r="B42" s="82"/>
      <c r="C42" s="35">
        <v>4</v>
      </c>
      <c r="H42" s="4"/>
      <c r="I42" s="4"/>
      <c r="J42" s="4"/>
    </row>
    <row r="43" spans="1:10" s="72" customFormat="1" ht="12.75">
      <c r="A43" s="81" t="s">
        <v>20</v>
      </c>
      <c r="B43" s="82"/>
      <c r="C43" s="36">
        <f>+C42/C41</f>
        <v>0.6666666666666666</v>
      </c>
      <c r="H43" s="4"/>
      <c r="I43" s="4"/>
      <c r="J43" s="4"/>
    </row>
    <row r="44" spans="1:10" s="72" customFormat="1" ht="12.75">
      <c r="A44" s="81"/>
      <c r="B44" s="82"/>
      <c r="C44" s="84"/>
      <c r="H44" s="4"/>
      <c r="I44" s="4"/>
      <c r="J44" s="4"/>
    </row>
    <row r="45" spans="1:10" s="72" customFormat="1" ht="12.75">
      <c r="A45" s="81" t="s">
        <v>22</v>
      </c>
      <c r="B45" s="82"/>
      <c r="C45" s="34">
        <f>C28</f>
        <v>3</v>
      </c>
      <c r="H45" s="4"/>
      <c r="I45" s="4"/>
      <c r="J45" s="4"/>
    </row>
    <row r="46" spans="1:10" s="72" customFormat="1" ht="12.75">
      <c r="A46" s="81" t="s">
        <v>23</v>
      </c>
      <c r="B46" s="82"/>
      <c r="C46" s="35">
        <v>1</v>
      </c>
      <c r="H46" s="4"/>
      <c r="I46" s="4"/>
      <c r="J46" s="4"/>
    </row>
    <row r="47" spans="1:10" s="72" customFormat="1" ht="13.5" thickBot="1">
      <c r="A47" s="85" t="s">
        <v>24</v>
      </c>
      <c r="B47" s="86"/>
      <c r="C47" s="38">
        <f>+C42/C46</f>
        <v>4</v>
      </c>
      <c r="H47" s="4"/>
      <c r="I47" s="4"/>
      <c r="J47" s="4"/>
    </row>
    <row r="48" ht="13.5" thickBot="1"/>
    <row r="49" spans="1:10" s="15" customFormat="1" ht="15.75" customHeight="1">
      <c r="A49" s="92" t="s">
        <v>39</v>
      </c>
      <c r="B49" s="93"/>
      <c r="C49" s="93"/>
      <c r="D49" s="93"/>
      <c r="E49" s="93"/>
      <c r="F49" s="93"/>
      <c r="H49" s="16"/>
      <c r="I49" s="16"/>
      <c r="J49" s="16"/>
    </row>
    <row r="50" spans="1:6" ht="12.75">
      <c r="A50" s="71"/>
      <c r="B50" s="54" t="s">
        <v>3</v>
      </c>
      <c r="C50" s="54" t="s">
        <v>4</v>
      </c>
      <c r="D50" s="54" t="s">
        <v>0</v>
      </c>
      <c r="E50" s="54" t="s">
        <v>1</v>
      </c>
      <c r="F50" s="55" t="s">
        <v>41</v>
      </c>
    </row>
    <row r="51" spans="1:10" ht="13.5" thickBot="1">
      <c r="A51" s="68" t="s">
        <v>40</v>
      </c>
      <c r="B51" s="87">
        <v>125</v>
      </c>
      <c r="C51" s="88">
        <v>120</v>
      </c>
      <c r="D51" s="89"/>
      <c r="E51" s="89"/>
      <c r="F51" s="89">
        <f>IF(B51=0,0,IF(C51=0,B51,IF(D51=0,(B51+C51)/2,IF(E51=0,(SUM(B51:D51))/3,SUM(B51:E51)/4))))</f>
        <v>122.5</v>
      </c>
      <c r="G51" s="3"/>
      <c r="J51" s="4"/>
    </row>
    <row r="52" ht="13.5" thickBot="1"/>
    <row r="53" spans="1:9" s="15" customFormat="1" ht="15.75" customHeight="1">
      <c r="A53" s="94" t="s">
        <v>49</v>
      </c>
      <c r="B53" s="95"/>
      <c r="C53" s="95"/>
      <c r="D53" s="95"/>
      <c r="E53" s="96"/>
      <c r="F53" s="96"/>
      <c r="G53" s="16"/>
      <c r="H53" s="16"/>
      <c r="I53" s="16"/>
    </row>
    <row r="54" spans="1:9" s="15" customFormat="1" ht="24">
      <c r="A54" s="29" t="s">
        <v>43</v>
      </c>
      <c r="B54" s="48" t="s">
        <v>44</v>
      </c>
      <c r="C54" s="48" t="s">
        <v>45</v>
      </c>
      <c r="D54" s="48" t="s">
        <v>46</v>
      </c>
      <c r="E54" s="49" t="s">
        <v>47</v>
      </c>
      <c r="F54" s="49" t="s">
        <v>48</v>
      </c>
      <c r="G54" s="16"/>
      <c r="H54" s="16"/>
      <c r="I54" s="16"/>
    </row>
    <row r="55" spans="1:6" ht="12.75">
      <c r="A55" s="67" t="s">
        <v>25</v>
      </c>
      <c r="B55" s="30">
        <v>1500000</v>
      </c>
      <c r="C55" s="30">
        <v>650000</v>
      </c>
      <c r="D55" s="30">
        <v>400000</v>
      </c>
      <c r="E55" s="44">
        <f>D55-C55</f>
        <v>-250000</v>
      </c>
      <c r="F55" s="44">
        <f>D55-B55</f>
        <v>-1100000</v>
      </c>
    </row>
    <row r="56" spans="1:6" ht="12.75">
      <c r="A56" s="69"/>
      <c r="B56" s="31"/>
      <c r="C56" s="31"/>
      <c r="D56" s="31"/>
      <c r="E56" s="44">
        <f>D56-C56</f>
        <v>0</v>
      </c>
      <c r="F56" s="44">
        <f>D56-B56</f>
        <v>0</v>
      </c>
    </row>
    <row r="57" spans="1:6" ht="12.75">
      <c r="A57" s="69"/>
      <c r="B57" s="31"/>
      <c r="C57" s="31"/>
      <c r="D57" s="31"/>
      <c r="E57" s="44">
        <f>D57-C57</f>
        <v>0</v>
      </c>
      <c r="F57" s="44">
        <f>D57-B57</f>
        <v>0</v>
      </c>
    </row>
    <row r="58" spans="1:6" ht="13.5" thickBot="1">
      <c r="A58" s="70" t="s">
        <v>7</v>
      </c>
      <c r="B58" s="32">
        <f>SUM(B55:B57)</f>
        <v>1500000</v>
      </c>
      <c r="C58" s="32">
        <f>SUM(C55:C57)</f>
        <v>650000</v>
      </c>
      <c r="D58" s="32">
        <f>SUM(D55:D57)</f>
        <v>400000</v>
      </c>
      <c r="E58" s="56">
        <f>D58-C58</f>
        <v>-250000</v>
      </c>
      <c r="F58" s="44">
        <f>D58-B58</f>
        <v>-1100000</v>
      </c>
    </row>
    <row r="59" ht="13.5" thickBot="1"/>
    <row r="60" spans="1:9" s="15" customFormat="1" ht="15.75" customHeight="1">
      <c r="A60" s="97" t="s">
        <v>52</v>
      </c>
      <c r="B60" s="95"/>
      <c r="C60" s="95"/>
      <c r="D60" s="95"/>
      <c r="E60" s="95"/>
      <c r="F60" s="96"/>
      <c r="G60" s="16"/>
      <c r="H60" s="16"/>
      <c r="I60" s="16"/>
    </row>
    <row r="61" spans="1:6" ht="12.75">
      <c r="A61" s="71"/>
      <c r="B61" s="54" t="s">
        <v>3</v>
      </c>
      <c r="C61" s="54" t="s">
        <v>4</v>
      </c>
      <c r="D61" s="54" t="s">
        <v>0</v>
      </c>
      <c r="E61" s="54" t="s">
        <v>1</v>
      </c>
      <c r="F61" s="55" t="s">
        <v>2</v>
      </c>
    </row>
    <row r="62" spans="1:7" ht="12.75">
      <c r="A62" s="67" t="s">
        <v>17</v>
      </c>
      <c r="B62" s="26">
        <v>300000</v>
      </c>
      <c r="C62" s="26">
        <v>350000</v>
      </c>
      <c r="D62" s="26">
        <v>400000</v>
      </c>
      <c r="E62" s="26">
        <v>450000</v>
      </c>
      <c r="F62" s="27">
        <f>SUM(B62:E62)</f>
        <v>1500000</v>
      </c>
      <c r="G62" s="10"/>
    </row>
    <row r="63" spans="1:7" ht="12.75">
      <c r="A63" s="67" t="s">
        <v>18</v>
      </c>
      <c r="B63" s="22">
        <v>100000</v>
      </c>
      <c r="C63" s="22">
        <v>300000</v>
      </c>
      <c r="D63" s="22">
        <v>0</v>
      </c>
      <c r="E63" s="22">
        <v>0</v>
      </c>
      <c r="F63" s="28">
        <f>SUM(B63:E63)</f>
        <v>400000</v>
      </c>
      <c r="G63" s="10"/>
    </row>
    <row r="64" spans="1:6" ht="13.5" thickBot="1">
      <c r="A64" s="70" t="s">
        <v>6</v>
      </c>
      <c r="B64" s="47">
        <f>+B63-B62</f>
        <v>-200000</v>
      </c>
      <c r="C64" s="47">
        <f>+C63-C62</f>
        <v>-50000</v>
      </c>
      <c r="D64" s="47">
        <f>+D63-D62</f>
        <v>-400000</v>
      </c>
      <c r="E64" s="47">
        <f>+E63-E62</f>
        <v>-450000</v>
      </c>
      <c r="F64" s="43">
        <f>+F63-F62</f>
        <v>-1100000</v>
      </c>
    </row>
  </sheetData>
  <printOptions horizontalCentered="1"/>
  <pageMargins left="0.54" right="0.26" top="0.46" bottom="0.55" header="0.45" footer="0.5"/>
  <pageSetup horizontalDpi="300" verticalDpi="300" orientation="landscape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2005-05-06T17:03:41Z</cp:lastPrinted>
  <dcterms:created xsi:type="dcterms:W3CDTF">2003-02-06T01:09:15Z</dcterms:created>
  <dcterms:modified xsi:type="dcterms:W3CDTF">2005-05-26T18:25:04Z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TC012005191033</vt:lpwstr>
  </property>
</Properties>
</file>