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Loan Calculator" sheetId="1" r:id="rId1"/>
    <sheet name="Bonus" sheetId="2" r:id="rId2"/>
  </sheets>
  <definedNames>
    <definedName name="day">'Loan Calculator'!$M$8:$M$38</definedName>
    <definedName name="month">'Loan Calculator'!$L$8:$L$19</definedName>
    <definedName name="year">'Loan Calculator'!$N$8:$N$52</definedName>
  </definedNames>
  <calcPr fullCalcOnLoad="1"/>
</workbook>
</file>

<file path=xl/sharedStrings.xml><?xml version="1.0" encoding="utf-8"?>
<sst xmlns="http://schemas.openxmlformats.org/spreadsheetml/2006/main" count="56" uniqueCount="52">
  <si>
    <t>Loan amount</t>
  </si>
  <si>
    <t>Interest rate</t>
  </si>
  <si>
    <t>or</t>
  </si>
  <si>
    <r>
      <t xml:space="preserve">Loan term in years </t>
    </r>
    <r>
      <rPr>
        <u val="single"/>
        <sz val="10"/>
        <rFont val="Arial"/>
        <family val="2"/>
      </rPr>
      <t>or</t>
    </r>
    <r>
      <rPr>
        <sz val="10"/>
        <rFont val="Arial"/>
        <family val="0"/>
      </rPr>
      <t xml:space="preserve"> months</t>
    </r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</si>
  <si>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</si>
  <si>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</si>
  <si>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</si>
  <si>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</si>
  <si>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</si>
  <si>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</si>
  <si>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</si>
  <si>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</si>
  <si>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</si>
  <si>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</si>
  <si>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</si>
  <si>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</si>
  <si>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,</t>
  </si>
  <si>
    <t>Loan Calculator</t>
  </si>
  <si>
    <t>Monthly Payment</t>
  </si>
  <si>
    <t>Extra Payments</t>
  </si>
  <si>
    <t xml:space="preserve">Make a one-time payment  </t>
  </si>
  <si>
    <t xml:space="preserve">Add this amount to your monthly payment  </t>
  </si>
  <si>
    <t>in</t>
  </si>
  <si>
    <t>Results</t>
  </si>
  <si>
    <t xml:space="preserve">You save </t>
  </si>
  <si>
    <t xml:space="preserve">Your loan will be paid off on  </t>
  </si>
  <si>
    <t xml:space="preserve"> months with extra payments.</t>
  </si>
  <si>
    <t xml:space="preserve"> after extra payments.</t>
  </si>
  <si>
    <t xml:space="preserve"> without any extra payments.</t>
  </si>
  <si>
    <t>Amortization Schedule</t>
  </si>
  <si>
    <t>Monthly payment</t>
  </si>
  <si>
    <t>Yearly extra</t>
  </si>
  <si>
    <t>One-time extra</t>
  </si>
  <si>
    <t>Monthly
extra</t>
  </si>
  <si>
    <t>Total Payment this Month</t>
  </si>
  <si>
    <t>Interest Paid this Month</t>
  </si>
  <si>
    <t>Loan Balance</t>
  </si>
  <si>
    <t>Date</t>
  </si>
  <si>
    <t>Date of loan / first payment date</t>
  </si>
  <si>
    <t xml:space="preserve"> per year</t>
  </si>
  <si>
    <t xml:space="preserve"> years,</t>
  </si>
  <si>
    <t xml:space="preserve"> months</t>
  </si>
  <si>
    <t xml:space="preserve">in month </t>
  </si>
  <si>
    <t xml:space="preserve">year </t>
  </si>
  <si>
    <t>Dear Friend,</t>
  </si>
  <si>
    <t xml:space="preserve">     Thanks for downloading this Excel personal finance spreadsheet.  It gives me a real thrill to know that I've made something that people find useful and that benefits them.</t>
  </si>
  <si>
    <t xml:space="preserve">     Since you've downloaded and actually opened this spreadsheet, you're probably concerned about your personal finances.  I was, and that's why my wife and I started a personal budget.  It's been the best experience of our lives -- We paid cash for last year's Christmas gifts, we've taken several vacations, and our bank account balance is constantly increasing.</t>
  </si>
  <si>
    <t xml:space="preserve">     It's an Excel-based budgeting system, and it's so simple, yet amazingly powerful.  I highly recommend it.</t>
  </si>
  <si>
    <t xml:space="preserve">    To find out more about why I think this budget is the best gift you could give yourself, please click on the gift box below.</t>
  </si>
  <si>
    <t xml:space="preserve">     Sincerely,</t>
  </si>
  <si>
    <t xml:space="preserve">     Sean Payne</t>
  </si>
  <si>
    <t xml:space="preserve">Add this amount once a year to your payment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</si>
</sst>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  <numFmt numFmtId="169" formatCode="[$-409]dddd\,\ mmmm\ dd\,\ yyyy"/>
    <numFmt numFmtId="170" formatCode="[$-409]mmmm\ d\,\ yyyy;@"/>
    <numFmt numFmtId="171" formatCode="[$-409]dd\-mmm\-yy;@"/>
    <numFmt numFmtId="172" formatCode="[$-409]d\-mmm\-yyyy;@"/>
  </numFmts>
  <fonts count="15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44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name val="Arial"/>
      <family val="2"/>
    </font>
    <font>
      <b/>
      <i/>
      <u val="single"/>
      <sz val="10"/>
      <color indexed="44"/>
      <name val="Arial"/>
      <family val="2"/>
    </font>
    <font>
      <i/>
      <sz val="10"/>
      <name val="Arial"/>
      <family val="2"/>
    </font>
    <font>
      <sz val="16"/>
      <name val="Poor Richard"/>
      <family val="1"/>
    </font>
    <font>
      <sz val="16"/>
      <name val="Arial"/>
      <family val="0"/>
    </font>
    <font>
      <sz val="16"/>
      <name val="Lucida Handwriting"/>
      <family val="4"/>
    </font>
    <font>
      <sz val="14"/>
      <name val="Poor Richard"/>
      <family val="1"/>
    </font>
    <font>
      <sz val="36"/>
      <name val="Curlz MT"/>
      <family val="5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3" fillId="2" borderId="0" xfId="0" applyFont="1" applyFill="1" applyBorder="1" applyAlignment="1">
      <alignment/>
    </xf>
    <xf numFmtId="43" fontId="0" fillId="3" borderId="5" xfId="15" applyFill="1" applyBorder="1" applyAlignment="1" applyProtection="1">
      <alignment/>
      <protection locked="0"/>
    </xf>
    <xf numFmtId="10" fontId="0" fillId="3" borderId="6" xfId="19" applyNumberFormat="1" applyFill="1" applyBorder="1" applyAlignment="1" applyProtection="1">
      <alignment/>
      <protection locked="0"/>
    </xf>
    <xf numFmtId="0" fontId="0" fillId="3" borderId="7" xfId="0" applyFill="1" applyBorder="1" applyAlignment="1" applyProtection="1">
      <alignment/>
      <protection locked="0"/>
    </xf>
    <xf numFmtId="167" fontId="0" fillId="3" borderId="5" xfId="17" applyNumberFormat="1" applyFill="1" applyBorder="1" applyAlignment="1" applyProtection="1">
      <alignment/>
      <protection locked="0"/>
    </xf>
    <xf numFmtId="0" fontId="0" fillId="2" borderId="0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1" fillId="2" borderId="7" xfId="0" applyFont="1" applyFill="1" applyBorder="1" applyAlignment="1">
      <alignment horizontal="center" wrapText="1"/>
    </xf>
    <xf numFmtId="0" fontId="5" fillId="2" borderId="0" xfId="0" applyFont="1" applyFill="1" applyAlignment="1">
      <alignment/>
    </xf>
    <xf numFmtId="0" fontId="6" fillId="2" borderId="7" xfId="0" applyFont="1" applyFill="1" applyBorder="1" applyAlignment="1">
      <alignment horizontal="center" wrapText="1"/>
    </xf>
    <xf numFmtId="44" fontId="5" fillId="2" borderId="0" xfId="17" applyFont="1" applyFill="1" applyAlignment="1">
      <alignment/>
    </xf>
    <xf numFmtId="44" fontId="0" fillId="2" borderId="0" xfId="17" applyFill="1" applyAlignment="1">
      <alignment/>
    </xf>
    <xf numFmtId="170" fontId="0" fillId="3" borderId="7" xfId="0" applyNumberFormat="1" applyFill="1" applyBorder="1" applyAlignment="1" applyProtection="1">
      <alignment/>
      <protection locked="0"/>
    </xf>
    <xf numFmtId="0" fontId="0" fillId="2" borderId="0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0" xfId="0" applyFill="1" applyAlignment="1">
      <alignment horizontal="right"/>
    </xf>
    <xf numFmtId="170" fontId="0" fillId="2" borderId="0" xfId="0" applyNumberFormat="1" applyFill="1" applyAlignment="1">
      <alignment horizontal="right"/>
    </xf>
    <xf numFmtId="0" fontId="3" fillId="2" borderId="0" xfId="0" applyFont="1" applyFill="1" applyAlignment="1">
      <alignment/>
    </xf>
    <xf numFmtId="14" fontId="3" fillId="2" borderId="0" xfId="0" applyNumberFormat="1" applyFont="1" applyFill="1" applyAlignment="1">
      <alignment/>
    </xf>
    <xf numFmtId="165" fontId="0" fillId="3" borderId="7" xfId="15" applyNumberFormat="1" applyFill="1" applyBorder="1" applyAlignment="1" applyProtection="1">
      <alignment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14" fontId="3" fillId="2" borderId="0" xfId="0" applyNumberFormat="1" applyFont="1" applyFill="1" applyAlignment="1">
      <alignment/>
    </xf>
    <xf numFmtId="0" fontId="8" fillId="2" borderId="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4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44" fontId="0" fillId="3" borderId="12" xfId="17" applyFill="1" applyBorder="1" applyAlignment="1" applyProtection="1">
      <alignment horizontal="center"/>
      <protection locked="0"/>
    </xf>
    <xf numFmtId="44" fontId="0" fillId="3" borderId="13" xfId="17" applyFill="1" applyBorder="1" applyAlignment="1" applyProtection="1">
      <alignment horizontal="center"/>
      <protection locked="0"/>
    </xf>
    <xf numFmtId="44" fontId="0" fillId="3" borderId="14" xfId="17" applyFill="1" applyBorder="1" applyAlignment="1" applyProtection="1">
      <alignment horizontal="center"/>
      <protection locked="0"/>
    </xf>
    <xf numFmtId="171" fontId="0" fillId="2" borderId="15" xfId="0" applyNumberFormat="1" applyFill="1" applyBorder="1" applyAlignment="1">
      <alignment horizontal="right"/>
    </xf>
    <xf numFmtId="44" fontId="0" fillId="2" borderId="0" xfId="17" applyFill="1" applyBorder="1" applyAlignment="1">
      <alignment horizontal="center"/>
    </xf>
    <xf numFmtId="0" fontId="0" fillId="2" borderId="16" xfId="0" applyFill="1" applyBorder="1" applyAlignment="1">
      <alignment horizontal="right"/>
    </xf>
    <xf numFmtId="44" fontId="0" fillId="3" borderId="17" xfId="17" applyFill="1" applyBorder="1" applyAlignment="1" applyProtection="1">
      <alignment horizontal="left"/>
      <protection locked="0"/>
    </xf>
    <xf numFmtId="44" fontId="0" fillId="3" borderId="18" xfId="17" applyFill="1" applyBorder="1" applyAlignment="1" applyProtection="1">
      <alignment horizontal="left"/>
      <protection locked="0"/>
    </xf>
    <xf numFmtId="44" fontId="0" fillId="3" borderId="19" xfId="17" applyFill="1" applyBorder="1" applyAlignment="1" applyProtection="1">
      <alignment horizontal="left"/>
      <protection locked="0"/>
    </xf>
    <xf numFmtId="170" fontId="0" fillId="2" borderId="0" xfId="0" applyNumberFormat="1" applyFill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1" xfId="0" applyFill="1" applyBorder="1" applyAlignment="1">
      <alignment/>
    </xf>
    <xf numFmtId="49" fontId="10" fillId="3" borderId="0" xfId="0" applyNumberFormat="1" applyFont="1" applyFill="1" applyBorder="1" applyAlignment="1">
      <alignment wrapText="1"/>
    </xf>
    <xf numFmtId="0" fontId="10" fillId="3" borderId="0" xfId="0" applyFont="1" applyFill="1" applyBorder="1" applyAlignment="1">
      <alignment wrapText="1"/>
    </xf>
    <xf numFmtId="0" fontId="0" fillId="3" borderId="2" xfId="0" applyFill="1" applyBorder="1" applyAlignment="1">
      <alignment/>
    </xf>
    <xf numFmtId="0" fontId="11" fillId="3" borderId="0" xfId="0" applyFont="1" applyFill="1" applyBorder="1" applyAlignment="1">
      <alignment/>
    </xf>
    <xf numFmtId="49" fontId="0" fillId="3" borderId="2" xfId="0" applyNumberFormat="1" applyFill="1" applyBorder="1" applyAlignment="1">
      <alignment wrapText="1"/>
    </xf>
    <xf numFmtId="49" fontId="0" fillId="2" borderId="0" xfId="0" applyNumberFormat="1" applyFill="1" applyAlignment="1">
      <alignment wrapText="1"/>
    </xf>
    <xf numFmtId="49" fontId="12" fillId="3" borderId="0" xfId="0" applyNumberFormat="1" applyFont="1" applyFill="1" applyBorder="1" applyAlignment="1">
      <alignment wrapText="1"/>
    </xf>
    <xf numFmtId="49" fontId="11" fillId="3" borderId="0" xfId="0" applyNumberFormat="1" applyFont="1" applyFill="1" applyBorder="1" applyAlignment="1">
      <alignment wrapText="1"/>
    </xf>
    <xf numFmtId="14" fontId="10" fillId="3" borderId="0" xfId="0" applyNumberFormat="1" applyFont="1" applyFill="1" applyBorder="1" applyAlignment="1">
      <alignment horizontal="left" wrapText="1"/>
    </xf>
    <xf numFmtId="49" fontId="10" fillId="3" borderId="0" xfId="0" applyNumberFormat="1" applyFont="1" applyFill="1" applyBorder="1" applyAlignment="1">
      <alignment horizontal="left" wrapText="1"/>
    </xf>
    <xf numFmtId="49" fontId="13" fillId="3" borderId="0" xfId="0" applyNumberFormat="1" applyFont="1" applyFill="1" applyBorder="1" applyAlignment="1">
      <alignment horizontal="left" wrapText="1"/>
    </xf>
    <xf numFmtId="49" fontId="13" fillId="3" borderId="0" xfId="0" applyNumberFormat="1" applyFont="1" applyFill="1" applyBorder="1" applyAlignment="1">
      <alignment horizontal="left" wrapText="1"/>
    </xf>
    <xf numFmtId="49" fontId="14" fillId="3" borderId="0" xfId="0" applyNumberFormat="1" applyFont="1" applyFill="1" applyBorder="1" applyAlignment="1">
      <alignment horizontal="left" wrapText="1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8" xfId="0" applyFill="1" applyBorder="1" applyAlignment="1">
      <alignment/>
    </xf>
    <xf numFmtId="172" fontId="1" fillId="5" borderId="26" xfId="0" applyNumberFormat="1" applyFont="1" applyFill="1" applyBorder="1" applyAlignment="1">
      <alignment/>
    </xf>
    <xf numFmtId="1" fontId="1" fillId="5" borderId="26" xfId="0" applyNumberFormat="1" applyFont="1" applyFill="1" applyBorder="1" applyAlignment="1">
      <alignment horizontal="center"/>
    </xf>
    <xf numFmtId="8" fontId="1" fillId="5" borderId="26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uncommonwaytowealth.com/excel-finance-spreadsheets/" TargetMode="External" /><Relationship Id="rId3" Type="http://schemas.openxmlformats.org/officeDocument/2006/relationships/hyperlink" Target="http://www.uncommonwaytowealth.com/excel-finance-spreadsheet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hyperlink" Target="http://www.uncommonwaytowealth.com/budgeting/you-need-a-budget-excel-spreadsheet/" TargetMode="External" /><Relationship Id="rId4" Type="http://schemas.openxmlformats.org/officeDocument/2006/relationships/hyperlink" Target="http://www.uncommonwaytowealth.com/budgeting/you-need-a-budget-excel-spreadsheet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342900</xdr:colOff>
      <xdr:row>6</xdr:row>
      <xdr:rowOff>85725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71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9525</xdr:rowOff>
    </xdr:from>
    <xdr:to>
      <xdr:col>11</xdr:col>
      <xdr:colOff>923925</xdr:colOff>
      <xdr:row>6</xdr:row>
      <xdr:rowOff>85725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743075" y="9525"/>
          <a:ext cx="5257800" cy="10477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99CC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Loan Calculator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This spreadsheet will calculate the payoff time for a loan, both with and without extra payments.  To use this spreadsheet, fill in the white boxes with the appropriate numbers.  Payment is automatically calculated.  Read your results in the "Results" box.
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Note: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Do not save this spreadsheet after filling in your numbers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- it may permanently alter important formulas.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12</xdr:row>
      <xdr:rowOff>228600</xdr:rowOff>
    </xdr:from>
    <xdr:to>
      <xdr:col>5</xdr:col>
      <xdr:colOff>0</xdr:colOff>
      <xdr:row>14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153025"/>
          <a:ext cx="1857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11</xdr:row>
      <xdr:rowOff>38100</xdr:rowOff>
    </xdr:from>
    <xdr:to>
      <xdr:col>8</xdr:col>
      <xdr:colOff>219075</xdr:colOff>
      <xdr:row>15</xdr:row>
      <xdr:rowOff>95250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4724400"/>
          <a:ext cx="13049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1054"/>
  <sheetViews>
    <sheetView workbookViewId="0" topLeftCell="A1">
      <selection activeCell="E9" sqref="E9"/>
    </sheetView>
  </sheetViews>
  <sheetFormatPr defaultColWidth="9.140625" defaultRowHeight="12.75"/>
  <cols>
    <col min="1" max="1" width="3.140625" style="1" customWidth="1"/>
    <col min="2" max="3" width="9.140625" style="1" customWidth="1"/>
    <col min="4" max="4" width="10.57421875" style="1" customWidth="1"/>
    <col min="5" max="5" width="13.140625" style="1" customWidth="1"/>
    <col min="6" max="6" width="2.57421875" style="1" customWidth="1"/>
    <col min="7" max="7" width="4.7109375" style="1" customWidth="1"/>
    <col min="8" max="8" width="3.57421875" style="1" customWidth="1"/>
    <col min="9" max="9" width="9.140625" style="1" customWidth="1"/>
    <col min="10" max="10" width="13.28125" style="1" customWidth="1"/>
    <col min="11" max="11" width="12.7109375" style="1" customWidth="1"/>
    <col min="12" max="12" width="16.00390625" style="1" customWidth="1"/>
    <col min="13" max="16384" width="9.140625" style="1" customWidth="1"/>
  </cols>
  <sheetData>
    <row r="1" ht="12.75"/>
    <row r="2" ht="12.75"/>
    <row r="3" ht="12.75"/>
    <row r="4" ht="12.75"/>
    <row r="5" ht="12.75"/>
    <row r="6" ht="12.75"/>
    <row r="7" ht="13.5" thickBot="1"/>
    <row r="8" spans="2:14" ht="13.5" thickBot="1">
      <c r="B8" s="57" t="s">
        <v>17</v>
      </c>
      <c r="C8" s="58"/>
      <c r="D8" s="58"/>
      <c r="E8" s="58"/>
      <c r="F8" s="58"/>
      <c r="G8" s="58"/>
      <c r="H8" s="58"/>
      <c r="I8" s="58"/>
      <c r="J8" s="59"/>
      <c r="L8" s="2" t="s">
        <v>4</v>
      </c>
      <c r="M8" s="2">
        <v>1</v>
      </c>
      <c r="N8" s="2">
        <v>2006</v>
      </c>
    </row>
    <row r="9" spans="2:14" ht="12.75">
      <c r="B9" s="3" t="s">
        <v>0</v>
      </c>
      <c r="C9" s="4"/>
      <c r="D9" s="4"/>
      <c r="E9" s="13">
        <v>100000</v>
      </c>
      <c r="F9" s="4"/>
      <c r="G9" s="4"/>
      <c r="H9" s="4"/>
      <c r="I9" s="9"/>
      <c r="J9" s="6"/>
      <c r="L9" s="2" t="s">
        <v>5</v>
      </c>
      <c r="M9" s="2">
        <v>2</v>
      </c>
      <c r="N9" s="2">
        <v>2007</v>
      </c>
    </row>
    <row r="10" spans="2:14" ht="12.75">
      <c r="B10" s="3" t="s">
        <v>3</v>
      </c>
      <c r="C10" s="4"/>
      <c r="D10" s="4"/>
      <c r="E10" s="10">
        <v>30</v>
      </c>
      <c r="F10" s="4" t="s">
        <v>40</v>
      </c>
      <c r="G10" s="4"/>
      <c r="H10" s="22" t="s">
        <v>2</v>
      </c>
      <c r="I10" s="28">
        <f>IF(E10&gt;0,E10*12,"")</f>
        <v>360</v>
      </c>
      <c r="J10" s="6" t="s">
        <v>41</v>
      </c>
      <c r="L10" s="2" t="s">
        <v>6</v>
      </c>
      <c r="M10" s="2">
        <v>3</v>
      </c>
      <c r="N10" s="2">
        <v>2008</v>
      </c>
    </row>
    <row r="11" spans="2:14" ht="12.75">
      <c r="B11" s="3" t="s">
        <v>1</v>
      </c>
      <c r="C11" s="4"/>
      <c r="D11" s="4"/>
      <c r="E11" s="11">
        <v>0.05</v>
      </c>
      <c r="F11" s="4" t="s">
        <v>39</v>
      </c>
      <c r="G11" s="4"/>
      <c r="H11" s="4"/>
      <c r="I11" s="4"/>
      <c r="J11" s="6"/>
      <c r="L11" s="2" t="s">
        <v>7</v>
      </c>
      <c r="M11" s="2">
        <v>4</v>
      </c>
      <c r="N11" s="2">
        <v>2009</v>
      </c>
    </row>
    <row r="12" spans="2:14" ht="12.75">
      <c r="B12" s="3"/>
      <c r="C12" s="4"/>
      <c r="D12" s="4"/>
      <c r="E12" s="4"/>
      <c r="F12" s="4"/>
      <c r="G12" s="4"/>
      <c r="H12" s="4"/>
      <c r="I12" s="4"/>
      <c r="J12" s="6"/>
      <c r="L12" s="2" t="s">
        <v>8</v>
      </c>
      <c r="M12" s="2">
        <v>5</v>
      </c>
      <c r="N12" s="2">
        <v>2010</v>
      </c>
    </row>
    <row r="13" spans="2:14" ht="12.75">
      <c r="B13" s="3" t="s">
        <v>38</v>
      </c>
      <c r="C13" s="4"/>
      <c r="D13" s="4"/>
      <c r="E13" s="21" t="s">
        <v>4</v>
      </c>
      <c r="F13" s="4"/>
      <c r="G13" s="12">
        <v>1</v>
      </c>
      <c r="H13" s="4" t="s">
        <v>16</v>
      </c>
      <c r="I13" s="12">
        <v>2006</v>
      </c>
      <c r="J13" s="6"/>
      <c r="L13" s="2" t="s">
        <v>9</v>
      </c>
      <c r="M13" s="2">
        <v>6</v>
      </c>
      <c r="N13" s="2">
        <v>2011</v>
      </c>
    </row>
    <row r="14" spans="2:14" ht="13.5" thickBot="1">
      <c r="B14" s="3"/>
      <c r="C14" s="33" t="str">
        <f>IF(NOT(ISBLANK($E$13)),CONCATENATE($E$13," ",$G$13,", ",$I$13),)</f>
        <v>January 1, 2006</v>
      </c>
      <c r="D14" s="33"/>
      <c r="E14" s="4"/>
      <c r="F14" s="4"/>
      <c r="G14" s="4"/>
      <c r="H14" s="4"/>
      <c r="I14" s="4"/>
      <c r="J14" s="6"/>
      <c r="L14" s="2" t="s">
        <v>10</v>
      </c>
      <c r="M14" s="2">
        <v>7</v>
      </c>
      <c r="N14" s="2">
        <v>2012</v>
      </c>
    </row>
    <row r="15" spans="2:14" ht="13.5" thickBot="1">
      <c r="B15" s="3"/>
      <c r="C15" s="53" t="s">
        <v>18</v>
      </c>
      <c r="D15" s="53"/>
      <c r="E15" s="82">
        <f>IF(I10="","",PMT(E11/12,I10,-E9,0,1))</f>
        <v>534.5941473979799</v>
      </c>
      <c r="F15" s="4"/>
      <c r="G15" s="4"/>
      <c r="H15" s="4"/>
      <c r="I15" s="4"/>
      <c r="J15" s="6"/>
      <c r="L15" s="2" t="s">
        <v>11</v>
      </c>
      <c r="M15" s="2">
        <v>8</v>
      </c>
      <c r="N15" s="2">
        <v>2013</v>
      </c>
    </row>
    <row r="16" spans="2:14" ht="13.5" thickBot="1">
      <c r="B16" s="57" t="s">
        <v>19</v>
      </c>
      <c r="C16" s="58"/>
      <c r="D16" s="58"/>
      <c r="E16" s="58"/>
      <c r="F16" s="58"/>
      <c r="G16" s="58"/>
      <c r="H16" s="58"/>
      <c r="I16" s="58"/>
      <c r="J16" s="59"/>
      <c r="L16" s="2" t="s">
        <v>12</v>
      </c>
      <c r="M16" s="2">
        <v>9</v>
      </c>
      <c r="N16" s="2">
        <v>2014</v>
      </c>
    </row>
    <row r="17" spans="1:14" ht="12.75">
      <c r="A17" s="26" t="str">
        <f>CONCATENATE(J19," ",G13,", ",I13)</f>
        <v>May 1, 2006</v>
      </c>
      <c r="B17" s="37" t="s">
        <v>21</v>
      </c>
      <c r="C17" s="38"/>
      <c r="D17" s="38"/>
      <c r="E17" s="48"/>
      <c r="F17" s="49">
        <v>50</v>
      </c>
      <c r="G17" s="50"/>
      <c r="H17" s="51"/>
      <c r="I17" s="32">
        <f>DATE(YEAR(I18),MONTH(I18),DAY(I18))</f>
        <v>38838</v>
      </c>
      <c r="J17" s="6"/>
      <c r="L17" s="2" t="s">
        <v>13</v>
      </c>
      <c r="M17" s="2">
        <v>10</v>
      </c>
      <c r="N17" s="2">
        <v>2015</v>
      </c>
    </row>
    <row r="18" spans="2:14" ht="12.75">
      <c r="B18" s="3"/>
      <c r="C18" s="4"/>
      <c r="D18" s="4"/>
      <c r="E18" s="4"/>
      <c r="F18" s="42"/>
      <c r="G18" s="42"/>
      <c r="H18" s="42"/>
      <c r="I18" s="2" t="str">
        <f>A17</f>
        <v>May 1, 2006</v>
      </c>
      <c r="J18" s="6"/>
      <c r="L18" s="2" t="s">
        <v>14</v>
      </c>
      <c r="M18" s="2">
        <v>11</v>
      </c>
      <c r="N18" s="2">
        <v>2016</v>
      </c>
    </row>
    <row r="19" spans="2:14" ht="12.75">
      <c r="B19" s="37" t="s">
        <v>51</v>
      </c>
      <c r="C19" s="38"/>
      <c r="D19" s="38"/>
      <c r="E19" s="48"/>
      <c r="F19" s="43">
        <v>15</v>
      </c>
      <c r="G19" s="44"/>
      <c r="H19" s="45"/>
      <c r="I19" s="5" t="s">
        <v>22</v>
      </c>
      <c r="J19" s="29" t="s">
        <v>8</v>
      </c>
      <c r="L19" s="2" t="s">
        <v>15</v>
      </c>
      <c r="M19" s="2">
        <v>12</v>
      </c>
      <c r="N19" s="2">
        <v>2017</v>
      </c>
    </row>
    <row r="20" spans="2:14" ht="12.75">
      <c r="B20" s="3"/>
      <c r="C20" s="4"/>
      <c r="D20" s="4"/>
      <c r="E20" s="4"/>
      <c r="F20" s="4"/>
      <c r="G20" s="4"/>
      <c r="H20" s="4"/>
      <c r="I20" s="4"/>
      <c r="J20" s="6"/>
      <c r="L20" s="2"/>
      <c r="M20" s="2">
        <v>13</v>
      </c>
      <c r="N20" s="2">
        <v>2018</v>
      </c>
    </row>
    <row r="21" spans="2:14" ht="12.75">
      <c r="B21" s="37" t="s">
        <v>20</v>
      </c>
      <c r="C21" s="38"/>
      <c r="D21" s="38"/>
      <c r="E21" s="48"/>
      <c r="F21" s="43">
        <v>300</v>
      </c>
      <c r="G21" s="44"/>
      <c r="H21" s="45"/>
      <c r="I21" s="14" t="s">
        <v>42</v>
      </c>
      <c r="J21" s="30" t="s">
        <v>6</v>
      </c>
      <c r="L21" s="2"/>
      <c r="M21" s="2">
        <v>14</v>
      </c>
      <c r="N21" s="2">
        <v>2019</v>
      </c>
    </row>
    <row r="22" spans="2:14" ht="13.5" thickBot="1">
      <c r="B22" s="7"/>
      <c r="C22" s="8"/>
      <c r="D22" s="26" t="str">
        <f>CONCATENATE(J21," ",G13,", ",J22)</f>
        <v>March 1, 2009</v>
      </c>
      <c r="E22" s="8"/>
      <c r="F22" s="27">
        <f>DATE(YEAR(D22),MONTH(D22),DAY(D22))</f>
        <v>39873</v>
      </c>
      <c r="G22" s="8"/>
      <c r="H22" s="8"/>
      <c r="I22" s="15" t="s">
        <v>43</v>
      </c>
      <c r="J22" s="31">
        <v>2009</v>
      </c>
      <c r="L22" s="2"/>
      <c r="M22" s="2">
        <v>15</v>
      </c>
      <c r="N22" s="2">
        <v>2020</v>
      </c>
    </row>
    <row r="23" spans="2:14" ht="13.5" thickBot="1">
      <c r="B23" s="57" t="s">
        <v>23</v>
      </c>
      <c r="C23" s="58"/>
      <c r="D23" s="58"/>
      <c r="E23" s="58"/>
      <c r="F23" s="58"/>
      <c r="G23" s="58"/>
      <c r="H23" s="58"/>
      <c r="I23" s="58"/>
      <c r="J23" s="59"/>
      <c r="L23" s="2"/>
      <c r="M23" s="2">
        <v>16</v>
      </c>
      <c r="N23" s="2">
        <v>2021</v>
      </c>
    </row>
    <row r="24" spans="2:14" ht="13.5" thickBot="1">
      <c r="B24" s="3"/>
      <c r="C24" s="4"/>
      <c r="D24" s="4"/>
      <c r="E24" s="4"/>
      <c r="F24" s="4"/>
      <c r="G24" s="4"/>
      <c r="H24" s="4"/>
      <c r="I24" s="4"/>
      <c r="J24" s="6"/>
      <c r="L24" s="2"/>
      <c r="M24" s="2">
        <v>17</v>
      </c>
      <c r="N24" s="2">
        <v>2022</v>
      </c>
    </row>
    <row r="25" spans="2:14" ht="13.5" thickBot="1">
      <c r="B25" s="37" t="s">
        <v>25</v>
      </c>
      <c r="C25" s="38"/>
      <c r="D25" s="38"/>
      <c r="E25" s="80">
        <f>DATE(YEAR(C14),MONTH(C14)+NPER(E11/12,E15,-E9,0,1),DAY(C14))</f>
        <v>49675</v>
      </c>
      <c r="F25" s="4" t="s">
        <v>28</v>
      </c>
      <c r="G25" s="4"/>
      <c r="H25" s="4"/>
      <c r="I25" s="4"/>
      <c r="J25" s="6"/>
      <c r="L25" s="2"/>
      <c r="M25" s="2">
        <v>18</v>
      </c>
      <c r="N25" s="2">
        <v>2023</v>
      </c>
    </row>
    <row r="26" spans="2:14" ht="13.5" thickBot="1">
      <c r="B26" s="37" t="s">
        <v>25</v>
      </c>
      <c r="C26" s="38"/>
      <c r="D26" s="38"/>
      <c r="E26" s="80">
        <f>MAX(B31:C730)</f>
        <v>47757</v>
      </c>
      <c r="F26" s="4" t="s">
        <v>27</v>
      </c>
      <c r="G26" s="4"/>
      <c r="H26" s="4"/>
      <c r="I26" s="4"/>
      <c r="J26" s="6"/>
      <c r="L26" s="2"/>
      <c r="M26" s="2">
        <v>19</v>
      </c>
      <c r="N26" s="2">
        <v>2024</v>
      </c>
    </row>
    <row r="27" spans="2:14" ht="13.5" thickBot="1">
      <c r="B27" s="3"/>
      <c r="C27" s="4"/>
      <c r="D27" s="4"/>
      <c r="E27" s="4"/>
      <c r="F27" s="4"/>
      <c r="G27" s="4"/>
      <c r="H27" s="4"/>
      <c r="I27" s="4"/>
      <c r="J27" s="6"/>
      <c r="L27" s="2"/>
      <c r="M27" s="2">
        <v>20</v>
      </c>
      <c r="N27" s="2">
        <v>2025</v>
      </c>
    </row>
    <row r="28" spans="2:14" ht="13.5" thickBot="1">
      <c r="B28" s="39" t="s">
        <v>24</v>
      </c>
      <c r="C28" s="40"/>
      <c r="D28" s="40"/>
      <c r="E28" s="81">
        <f>12*(YEAR(E25)-YEAR(E26))+(MONTH(E25)-MONTH(E26))</f>
        <v>63</v>
      </c>
      <c r="F28" s="41" t="s">
        <v>26</v>
      </c>
      <c r="G28" s="41"/>
      <c r="H28" s="41"/>
      <c r="I28" s="41"/>
      <c r="J28" s="23"/>
      <c r="L28" s="2"/>
      <c r="M28" s="2">
        <v>21</v>
      </c>
      <c r="N28" s="2">
        <v>2026</v>
      </c>
    </row>
    <row r="29" spans="2:14" ht="12.75">
      <c r="B29" s="54" t="s">
        <v>29</v>
      </c>
      <c r="C29" s="55"/>
      <c r="D29" s="55"/>
      <c r="E29" s="55"/>
      <c r="F29" s="55"/>
      <c r="G29" s="55"/>
      <c r="H29" s="55"/>
      <c r="I29" s="55"/>
      <c r="J29" s="56"/>
      <c r="L29" s="17"/>
      <c r="M29" s="2">
        <v>22</v>
      </c>
      <c r="N29" s="2">
        <v>2027</v>
      </c>
    </row>
    <row r="30" spans="2:14" ht="38.25" customHeight="1">
      <c r="B30" s="34" t="s">
        <v>37</v>
      </c>
      <c r="C30" s="36"/>
      <c r="D30" s="16" t="s">
        <v>30</v>
      </c>
      <c r="E30" s="16" t="s">
        <v>33</v>
      </c>
      <c r="F30" s="34" t="s">
        <v>31</v>
      </c>
      <c r="G30" s="35"/>
      <c r="H30" s="36"/>
      <c r="I30" s="16" t="s">
        <v>32</v>
      </c>
      <c r="J30" s="16" t="s">
        <v>34</v>
      </c>
      <c r="K30" s="16" t="s">
        <v>35</v>
      </c>
      <c r="L30" s="18" t="s">
        <v>36</v>
      </c>
      <c r="M30" s="2">
        <v>23</v>
      </c>
      <c r="N30" s="2">
        <v>2028</v>
      </c>
    </row>
    <row r="31" spans="2:14" ht="12.75">
      <c r="B31" s="46" t="str">
        <f>C14</f>
        <v>January 1, 2006</v>
      </c>
      <c r="C31" s="46"/>
      <c r="D31" s="20">
        <f>IF(B31&lt;&gt;"",$E$15,"")</f>
        <v>534.5941473979799</v>
      </c>
      <c r="E31" s="20">
        <f>IF(AND(B31&lt;&gt;"",$F$17&gt;0),$F$17,"")</f>
        <v>50</v>
      </c>
      <c r="F31" s="47">
        <f>IF(AND(B31&lt;&gt;"",$F$19&gt;0),IF(MONTH($I$17)=MONTH(B31),$F$19,""),"")</f>
      </c>
      <c r="G31" s="47"/>
      <c r="H31" s="47"/>
      <c r="I31" s="20">
        <f>IF(AND(B31&lt;&gt;"",$F$21&gt;0),IF(AND(MONTH($D$22)=MONTH(B31),YEAR($D$22)=YEAR(B31)),$F$21,""),"")</f>
      </c>
      <c r="J31" s="20">
        <f>IF(D31&lt;&gt;"",SUM(D31:I31),"")</f>
        <v>584.5941473979799</v>
      </c>
      <c r="K31" s="20">
        <f>IF(D31&lt;&gt;"",$E$9*$E$11/12,"")</f>
        <v>416.6666666666667</v>
      </c>
      <c r="L31" s="19">
        <f>IF(D31&lt;&gt;"",$E$9-J31+K31,"")</f>
        <v>99832.0725192687</v>
      </c>
      <c r="M31" s="2">
        <v>24</v>
      </c>
      <c r="N31" s="2">
        <v>2029</v>
      </c>
    </row>
    <row r="32" spans="2:14" ht="12.75">
      <c r="B32" s="52">
        <f>IF(AND(L31&gt;0,L31&lt;&gt;""),DATE(YEAR(B31),MONTH(B31)+1,DAY(B31)),"")</f>
        <v>38749</v>
      </c>
      <c r="C32" s="52"/>
      <c r="D32" s="20">
        <f aca="true" t="shared" si="0" ref="D32:D95">IF(B32&lt;&gt;"",$E$15,"")</f>
        <v>534.5941473979799</v>
      </c>
      <c r="E32" s="20">
        <f aca="true" t="shared" si="1" ref="E32:E95">IF(AND(B32&lt;&gt;"",$F$17&gt;0),$F$17,"")</f>
        <v>50</v>
      </c>
      <c r="F32" s="47">
        <f aca="true" t="shared" si="2" ref="F32:F95">IF(AND(B32&lt;&gt;"",$F$19&gt;0),IF(MONTH($I$17)=MONTH(B32),$F$19,""),"")</f>
      </c>
      <c r="G32" s="47"/>
      <c r="H32" s="47"/>
      <c r="I32" s="20">
        <f aca="true" t="shared" si="3" ref="I32:I95">IF(AND(B32&lt;&gt;"",$F$21&gt;0),IF(AND(MONTH($D$22)=MONTH(B32),YEAR($D$22)=YEAR(B32)),$F$21,""),"")</f>
      </c>
      <c r="J32" s="20">
        <f>IF(D32&lt;&gt;"",IF(SUM(D32:I32)&gt;L31+K32,L31+K32,SUM(D32:I32)),"")</f>
        <v>584.5941473979799</v>
      </c>
      <c r="K32" s="20">
        <f>IF(D32&lt;&gt;"",L31*$E$11/12,"")</f>
        <v>415.96696883028625</v>
      </c>
      <c r="L32" s="19">
        <f>IF(D32&lt;&gt;"",L31-J32+K32,"")</f>
        <v>99663.445340701</v>
      </c>
      <c r="M32" s="2">
        <v>25</v>
      </c>
      <c r="N32" s="2">
        <v>2030</v>
      </c>
    </row>
    <row r="33" spans="2:14" ht="12.75">
      <c r="B33" s="52">
        <f>IF(AND(L32&gt;0,L32&lt;&gt;""),DATE(YEAR(B32),MONTH(B32)+1,DAY(B32)),"")</f>
        <v>38777</v>
      </c>
      <c r="C33" s="52"/>
      <c r="D33" s="20">
        <f t="shared" si="0"/>
        <v>534.5941473979799</v>
      </c>
      <c r="E33" s="20">
        <f t="shared" si="1"/>
        <v>50</v>
      </c>
      <c r="F33" s="47">
        <f t="shared" si="2"/>
      </c>
      <c r="G33" s="47"/>
      <c r="H33" s="47"/>
      <c r="I33" s="20">
        <f t="shared" si="3"/>
      </c>
      <c r="J33" s="20">
        <f>IF(D33&lt;&gt;"",IF(SUM(D33:I33)&gt;L32+K33,L32+K33,SUM(D33:I33)),"")</f>
        <v>584.5941473979799</v>
      </c>
      <c r="K33" s="20">
        <f>IF(D33&lt;&gt;"",L32*$E$11/12,"")</f>
        <v>415.26435558625417</v>
      </c>
      <c r="L33" s="19">
        <f>IF(D33&lt;&gt;"",L32-J33+K33,"")</f>
        <v>99494.11554888928</v>
      </c>
      <c r="M33" s="2">
        <v>26</v>
      </c>
      <c r="N33" s="2">
        <v>2031</v>
      </c>
    </row>
    <row r="34" spans="2:14" ht="12.75">
      <c r="B34" s="52">
        <f>IF(AND(L33&gt;0,L33&lt;&gt;""),DATE(YEAR(B33),MONTH(B33)+1,DAY(B33)),"")</f>
        <v>38808</v>
      </c>
      <c r="C34" s="52"/>
      <c r="D34" s="20">
        <f t="shared" si="0"/>
        <v>534.5941473979799</v>
      </c>
      <c r="E34" s="20">
        <f t="shared" si="1"/>
        <v>50</v>
      </c>
      <c r="F34" s="47">
        <f t="shared" si="2"/>
      </c>
      <c r="G34" s="47"/>
      <c r="H34" s="47"/>
      <c r="I34" s="20">
        <f t="shared" si="3"/>
      </c>
      <c r="J34" s="20">
        <f>IF(D34&lt;&gt;"",IF(SUM(D34:I34)&gt;L33+K34,L33+K34,SUM(D34:I34)),"")</f>
        <v>584.5941473979799</v>
      </c>
      <c r="K34" s="20">
        <f>IF(D34&lt;&gt;"",L33*$E$11/12,"")</f>
        <v>414.5588147870387</v>
      </c>
      <c r="L34" s="19">
        <f>IF(D34&lt;&gt;"",L33-J34+K34,"")</f>
        <v>99324.08021627835</v>
      </c>
      <c r="M34" s="2">
        <v>27</v>
      </c>
      <c r="N34" s="2">
        <v>2032</v>
      </c>
    </row>
    <row r="35" spans="2:14" ht="12.75">
      <c r="B35" s="52">
        <f>IF(AND(L34&gt;0,L34&lt;&gt;""),DATE(YEAR(B34),MONTH(B34)+1,DAY(B34)),"")</f>
        <v>38838</v>
      </c>
      <c r="C35" s="52"/>
      <c r="D35" s="20">
        <f t="shared" si="0"/>
        <v>534.5941473979799</v>
      </c>
      <c r="E35" s="20">
        <f t="shared" si="1"/>
        <v>50</v>
      </c>
      <c r="F35" s="47">
        <f t="shared" si="2"/>
        <v>15</v>
      </c>
      <c r="G35" s="47"/>
      <c r="H35" s="47"/>
      <c r="I35" s="20">
        <f t="shared" si="3"/>
      </c>
      <c r="J35" s="20">
        <f>IF(D35&lt;&gt;"",IF(SUM(D35:I35)&gt;L34+K35,L34+K35,SUM(D35:I35)),"")</f>
        <v>599.5941473979799</v>
      </c>
      <c r="K35" s="20">
        <f>IF(D35&lt;&gt;"",L34*$E$11/12,"")</f>
        <v>413.8503342344932</v>
      </c>
      <c r="L35" s="19">
        <f>IF(D35&lt;&gt;"",L34-J35+K35,"")</f>
        <v>99138.33640311487</v>
      </c>
      <c r="M35" s="2">
        <v>28</v>
      </c>
      <c r="N35" s="2">
        <v>2033</v>
      </c>
    </row>
    <row r="36" spans="2:14" ht="12.75">
      <c r="B36" s="52">
        <f>IF(AND(L35&gt;0,L35&lt;&gt;""),DATE(YEAR(B35),MONTH(B35)+1,DAY(B35)),"")</f>
        <v>38869</v>
      </c>
      <c r="C36" s="52"/>
      <c r="D36" s="20">
        <f t="shared" si="0"/>
        <v>534.5941473979799</v>
      </c>
      <c r="E36" s="20">
        <f t="shared" si="1"/>
        <v>50</v>
      </c>
      <c r="F36" s="47">
        <f t="shared" si="2"/>
      </c>
      <c r="G36" s="47"/>
      <c r="H36" s="47"/>
      <c r="I36" s="20">
        <f t="shared" si="3"/>
      </c>
      <c r="J36" s="20">
        <f>IF(D36&lt;&gt;"",IF(SUM(D36:I36)&gt;L35+K36,L35+K36,SUM(D36:I36)),"")</f>
        <v>584.5941473979799</v>
      </c>
      <c r="K36" s="20">
        <f>IF(D36&lt;&gt;"",L35*$E$11/12,"")</f>
        <v>413.07640167964536</v>
      </c>
      <c r="L36" s="19">
        <f>IF(D36&lt;&gt;"",L35-J36+K36,"")</f>
        <v>98966.81865739654</v>
      </c>
      <c r="M36" s="2">
        <v>29</v>
      </c>
      <c r="N36" s="2">
        <v>2034</v>
      </c>
    </row>
    <row r="37" spans="2:14" ht="12.75">
      <c r="B37" s="52">
        <f>IF(AND(L36&gt;0,L36&lt;&gt;""),DATE(YEAR(B36),MONTH(B36)+1,DAY(B36)),"")</f>
        <v>38899</v>
      </c>
      <c r="C37" s="52"/>
      <c r="D37" s="20">
        <f t="shared" si="0"/>
        <v>534.5941473979799</v>
      </c>
      <c r="E37" s="20">
        <f t="shared" si="1"/>
        <v>50</v>
      </c>
      <c r="F37" s="47">
        <f t="shared" si="2"/>
      </c>
      <c r="G37" s="47"/>
      <c r="H37" s="47"/>
      <c r="I37" s="20">
        <f t="shared" si="3"/>
      </c>
      <c r="J37" s="20">
        <f>IF(D37&lt;&gt;"",IF(SUM(D37:I37)&gt;L36+K37,L36+K37,SUM(D37:I37)),"")</f>
        <v>584.5941473979799</v>
      </c>
      <c r="K37" s="20">
        <f>IF(D37&lt;&gt;"",L36*$E$11/12,"")</f>
        <v>412.3617444058189</v>
      </c>
      <c r="L37" s="19">
        <f>IF(D37&lt;&gt;"",L36-J37+K37,"")</f>
        <v>98794.58625440438</v>
      </c>
      <c r="M37" s="2">
        <v>30</v>
      </c>
      <c r="N37" s="2">
        <v>2035</v>
      </c>
    </row>
    <row r="38" spans="2:14" ht="12.75">
      <c r="B38" s="52">
        <f>IF(AND(L37&gt;0,L37&lt;&gt;""),DATE(YEAR(B37),MONTH(B37)+1,DAY(B37)),"")</f>
        <v>38930</v>
      </c>
      <c r="C38" s="52"/>
      <c r="D38" s="20">
        <f t="shared" si="0"/>
        <v>534.5941473979799</v>
      </c>
      <c r="E38" s="20">
        <f t="shared" si="1"/>
        <v>50</v>
      </c>
      <c r="F38" s="47">
        <f t="shared" si="2"/>
      </c>
      <c r="G38" s="47"/>
      <c r="H38" s="47"/>
      <c r="I38" s="20">
        <f t="shared" si="3"/>
      </c>
      <c r="J38" s="20">
        <f>IF(D38&lt;&gt;"",IF(SUM(D38:I38)&gt;L37+K38,L37+K38,SUM(D38:I38)),"")</f>
        <v>584.5941473979799</v>
      </c>
      <c r="K38" s="20">
        <f>IF(D38&lt;&gt;"",L37*$E$11/12,"")</f>
        <v>411.6441093933516</v>
      </c>
      <c r="L38" s="19">
        <f>IF(D38&lt;&gt;"",L37-J38+K38,"")</f>
        <v>98621.63621639975</v>
      </c>
      <c r="M38" s="2">
        <v>31</v>
      </c>
      <c r="N38" s="2">
        <v>2036</v>
      </c>
    </row>
    <row r="39" spans="2:14" ht="12.75">
      <c r="B39" s="52">
        <f>IF(AND(L38&gt;0,L38&lt;&gt;""),DATE(YEAR(B38),MONTH(B38)+1,DAY(B38)),"")</f>
        <v>38961</v>
      </c>
      <c r="C39" s="52"/>
      <c r="D39" s="20">
        <f t="shared" si="0"/>
        <v>534.5941473979799</v>
      </c>
      <c r="E39" s="20">
        <f t="shared" si="1"/>
        <v>50</v>
      </c>
      <c r="F39" s="47">
        <f t="shared" si="2"/>
      </c>
      <c r="G39" s="47"/>
      <c r="H39" s="47"/>
      <c r="I39" s="20">
        <f t="shared" si="3"/>
      </c>
      <c r="J39" s="20">
        <f>IF(D39&lt;&gt;"",IF(SUM(D39:I39)&gt;L38+K39,L38+K39,SUM(D39:I39)),"")</f>
        <v>584.5941473979799</v>
      </c>
      <c r="K39" s="20">
        <f>IF(D39&lt;&gt;"",L38*$E$11/12,"")</f>
        <v>410.923484234999</v>
      </c>
      <c r="L39" s="19">
        <f>IF(D39&lt;&gt;"",L38-J39+K39,"")</f>
        <v>98447.96555323678</v>
      </c>
      <c r="M39" s="2"/>
      <c r="N39" s="2">
        <v>2037</v>
      </c>
    </row>
    <row r="40" spans="2:14" ht="12.75">
      <c r="B40" s="52">
        <f>IF(AND(L39&gt;0,L39&lt;&gt;""),DATE(YEAR(B39),MONTH(B39)+1,DAY(B39)),"")</f>
        <v>38991</v>
      </c>
      <c r="C40" s="52"/>
      <c r="D40" s="20">
        <f t="shared" si="0"/>
        <v>534.5941473979799</v>
      </c>
      <c r="E40" s="20">
        <f t="shared" si="1"/>
        <v>50</v>
      </c>
      <c r="F40" s="47">
        <f t="shared" si="2"/>
      </c>
      <c r="G40" s="47"/>
      <c r="H40" s="47"/>
      <c r="I40" s="20">
        <f t="shared" si="3"/>
      </c>
      <c r="J40" s="20">
        <f>IF(D40&lt;&gt;"",IF(SUM(D40:I40)&gt;L39+K40,L39+K40,SUM(D40:I40)),"")</f>
        <v>584.5941473979799</v>
      </c>
      <c r="K40" s="20">
        <f>IF(D40&lt;&gt;"",L39*$E$11/12,"")</f>
        <v>410.19985647181994</v>
      </c>
      <c r="L40" s="19">
        <f>IF(D40&lt;&gt;"",L39-J40+K40,"")</f>
        <v>98273.57126231062</v>
      </c>
      <c r="M40" s="2"/>
      <c r="N40" s="2">
        <v>2038</v>
      </c>
    </row>
    <row r="41" spans="2:14" ht="12.75">
      <c r="B41" s="52">
        <f>IF(AND(L40&gt;0,L40&lt;&gt;""),DATE(YEAR(B40),MONTH(B40)+1,DAY(B40)),"")</f>
        <v>39022</v>
      </c>
      <c r="C41" s="52"/>
      <c r="D41" s="20">
        <f t="shared" si="0"/>
        <v>534.5941473979799</v>
      </c>
      <c r="E41" s="20">
        <f t="shared" si="1"/>
        <v>50</v>
      </c>
      <c r="F41" s="47">
        <f t="shared" si="2"/>
      </c>
      <c r="G41" s="47"/>
      <c r="H41" s="47"/>
      <c r="I41" s="20">
        <f t="shared" si="3"/>
      </c>
      <c r="J41" s="20">
        <f>IF(D41&lt;&gt;"",IF(SUM(D41:I41)&gt;L40+K41,L40+K41,SUM(D41:I41)),"")</f>
        <v>584.5941473979799</v>
      </c>
      <c r="K41" s="20">
        <f>IF(D41&lt;&gt;"",L40*$E$11/12,"")</f>
        <v>409.473213592961</v>
      </c>
      <c r="L41" s="19">
        <f>IF(D41&lt;&gt;"",L40-J41+K41,"")</f>
        <v>98098.45032850561</v>
      </c>
      <c r="M41" s="2"/>
      <c r="N41" s="2">
        <v>2039</v>
      </c>
    </row>
    <row r="42" spans="2:14" ht="12.75">
      <c r="B42" s="52">
        <f>IF(AND(L41&gt;0,L41&lt;&gt;""),DATE(YEAR(B41),MONTH(B41)+1,DAY(B41)),"")</f>
        <v>39052</v>
      </c>
      <c r="C42" s="52"/>
      <c r="D42" s="20">
        <f t="shared" si="0"/>
        <v>534.5941473979799</v>
      </c>
      <c r="E42" s="20">
        <f t="shared" si="1"/>
        <v>50</v>
      </c>
      <c r="F42" s="47">
        <f t="shared" si="2"/>
      </c>
      <c r="G42" s="47"/>
      <c r="H42" s="47"/>
      <c r="I42" s="20">
        <f t="shared" si="3"/>
      </c>
      <c r="J42" s="20">
        <f>IF(D42&lt;&gt;"",IF(SUM(D42:I42)&gt;L41+K42,L41+K42,SUM(D42:I42)),"")</f>
        <v>584.5941473979799</v>
      </c>
      <c r="K42" s="20">
        <f>IF(D42&lt;&gt;"",L41*$E$11/12,"")</f>
        <v>408.7435430354401</v>
      </c>
      <c r="L42" s="19">
        <f>IF(D42&lt;&gt;"",L41-J42+K42,"")</f>
        <v>97922.59972414307</v>
      </c>
      <c r="M42" s="2"/>
      <c r="N42" s="2">
        <v>2040</v>
      </c>
    </row>
    <row r="43" spans="2:14" ht="12.75">
      <c r="B43" s="52">
        <f>IF(AND(L42&gt;0,L42&lt;&gt;""),DATE(YEAR(B42),MONTH(B42)+1,DAY(B42)),"")</f>
        <v>39083</v>
      </c>
      <c r="C43" s="52"/>
      <c r="D43" s="20">
        <f t="shared" si="0"/>
        <v>534.5941473979799</v>
      </c>
      <c r="E43" s="20">
        <f t="shared" si="1"/>
        <v>50</v>
      </c>
      <c r="F43" s="47">
        <f t="shared" si="2"/>
      </c>
      <c r="G43" s="47"/>
      <c r="H43" s="47"/>
      <c r="I43" s="20">
        <f t="shared" si="3"/>
      </c>
      <c r="J43" s="20">
        <f>IF(D43&lt;&gt;"",IF(SUM(D43:I43)&gt;L42+K43,L42+K43,SUM(D43:I43)),"")</f>
        <v>584.5941473979799</v>
      </c>
      <c r="K43" s="20">
        <f>IF(D43&lt;&gt;"",L42*$E$11/12,"")</f>
        <v>408.0108321839295</v>
      </c>
      <c r="L43" s="19">
        <f>IF(D43&lt;&gt;"",L42-J43+K43,"")</f>
        <v>97746.01640892903</v>
      </c>
      <c r="M43" s="2"/>
      <c r="N43" s="2">
        <v>2041</v>
      </c>
    </row>
    <row r="44" spans="2:14" ht="12.75">
      <c r="B44" s="52">
        <f>IF(AND(L43&gt;0,L43&lt;&gt;""),DATE(YEAR(B43),MONTH(B43)+1,DAY(B43)),"")</f>
        <v>39114</v>
      </c>
      <c r="C44" s="52"/>
      <c r="D44" s="20">
        <f t="shared" si="0"/>
        <v>534.5941473979799</v>
      </c>
      <c r="E44" s="20">
        <f t="shared" si="1"/>
        <v>50</v>
      </c>
      <c r="F44" s="47">
        <f t="shared" si="2"/>
      </c>
      <c r="G44" s="47"/>
      <c r="H44" s="47"/>
      <c r="I44" s="20">
        <f t="shared" si="3"/>
      </c>
      <c r="J44" s="20">
        <f>IF(D44&lt;&gt;"",IF(SUM(D44:I44)&gt;L43+K44,L43+K44,SUM(D44:I44)),"")</f>
        <v>584.5941473979799</v>
      </c>
      <c r="K44" s="20">
        <f>IF(D44&lt;&gt;"",L43*$E$11/12,"")</f>
        <v>407.27506837053767</v>
      </c>
      <c r="L44" s="19">
        <f>IF(D44&lt;&gt;"",L43-J44+K44,"")</f>
        <v>97568.6973299016</v>
      </c>
      <c r="M44" s="2"/>
      <c r="N44" s="2">
        <v>2042</v>
      </c>
    </row>
    <row r="45" spans="2:14" ht="12.75">
      <c r="B45" s="52">
        <f>IF(AND(L44&gt;0,L44&lt;&gt;""),DATE(YEAR(B44),MONTH(B44)+1,DAY(B44)),"")</f>
        <v>39142</v>
      </c>
      <c r="C45" s="52"/>
      <c r="D45" s="20">
        <f t="shared" si="0"/>
        <v>534.5941473979799</v>
      </c>
      <c r="E45" s="20">
        <f t="shared" si="1"/>
        <v>50</v>
      </c>
      <c r="F45" s="47">
        <f t="shared" si="2"/>
      </c>
      <c r="G45" s="47"/>
      <c r="H45" s="47"/>
      <c r="I45" s="20">
        <f t="shared" si="3"/>
      </c>
      <c r="J45" s="20">
        <f>IF(D45&lt;&gt;"",IF(SUM(D45:I45)&gt;L44+K45,L44+K45,SUM(D45:I45)),"")</f>
        <v>584.5941473979799</v>
      </c>
      <c r="K45" s="20">
        <f>IF(D45&lt;&gt;"",L44*$E$11/12,"")</f>
        <v>406.53623887459</v>
      </c>
      <c r="L45" s="19">
        <f>IF(D45&lt;&gt;"",L44-J45+K45,"")</f>
        <v>97390.6394213782</v>
      </c>
      <c r="M45" s="2"/>
      <c r="N45" s="2">
        <v>2043</v>
      </c>
    </row>
    <row r="46" spans="2:14" ht="12.75">
      <c r="B46" s="52">
        <f>IF(AND(L45&gt;0,L45&lt;&gt;""),DATE(YEAR(B45),MONTH(B45)+1,DAY(B45)),"")</f>
        <v>39173</v>
      </c>
      <c r="C46" s="52"/>
      <c r="D46" s="20">
        <f t="shared" si="0"/>
        <v>534.5941473979799</v>
      </c>
      <c r="E46" s="20">
        <f t="shared" si="1"/>
        <v>50</v>
      </c>
      <c r="F46" s="47">
        <f t="shared" si="2"/>
      </c>
      <c r="G46" s="47"/>
      <c r="H46" s="47"/>
      <c r="I46" s="20">
        <f t="shared" si="3"/>
      </c>
      <c r="J46" s="20">
        <f>IF(D46&lt;&gt;"",IF(SUM(D46:I46)&gt;L45+K46,L45+K46,SUM(D46:I46)),"")</f>
        <v>584.5941473979799</v>
      </c>
      <c r="K46" s="20">
        <f>IF(D46&lt;&gt;"",L45*$E$11/12,"")</f>
        <v>405.7943309224092</v>
      </c>
      <c r="L46" s="19">
        <f>IF(D46&lt;&gt;"",L45-J46+K46,"")</f>
        <v>97211.83960490263</v>
      </c>
      <c r="M46" s="2"/>
      <c r="N46" s="2">
        <v>2044</v>
      </c>
    </row>
    <row r="47" spans="2:14" ht="12.75">
      <c r="B47" s="52">
        <f>IF(AND(L46&gt;0,L46&lt;&gt;""),DATE(YEAR(B46),MONTH(B46)+1,DAY(B46)),"")</f>
        <v>39203</v>
      </c>
      <c r="C47" s="52"/>
      <c r="D47" s="20">
        <f t="shared" si="0"/>
        <v>534.5941473979799</v>
      </c>
      <c r="E47" s="20">
        <f t="shared" si="1"/>
        <v>50</v>
      </c>
      <c r="F47" s="47">
        <f t="shared" si="2"/>
        <v>15</v>
      </c>
      <c r="G47" s="47"/>
      <c r="H47" s="47"/>
      <c r="I47" s="20">
        <f t="shared" si="3"/>
      </c>
      <c r="J47" s="20">
        <f>IF(D47&lt;&gt;"",IF(SUM(D47:I47)&gt;L46+K47,L46+K47,SUM(D47:I47)),"")</f>
        <v>599.5941473979799</v>
      </c>
      <c r="K47" s="20">
        <f>IF(D47&lt;&gt;"",L46*$E$11/12,"")</f>
        <v>405.0493316870943</v>
      </c>
      <c r="L47" s="19">
        <f>IF(D47&lt;&gt;"",L46-J47+K47,"")</f>
        <v>97017.29478919176</v>
      </c>
      <c r="M47" s="2"/>
      <c r="N47" s="2">
        <v>2045</v>
      </c>
    </row>
    <row r="48" spans="2:14" ht="12.75">
      <c r="B48" s="52">
        <f>IF(AND(L47&gt;0,L47&lt;&gt;""),DATE(YEAR(B47),MONTH(B47)+1,DAY(B47)),"")</f>
        <v>39234</v>
      </c>
      <c r="C48" s="52"/>
      <c r="D48" s="20">
        <f t="shared" si="0"/>
        <v>534.5941473979799</v>
      </c>
      <c r="E48" s="20">
        <f t="shared" si="1"/>
        <v>50</v>
      </c>
      <c r="F48" s="47">
        <f t="shared" si="2"/>
      </c>
      <c r="G48" s="47"/>
      <c r="H48" s="47"/>
      <c r="I48" s="20">
        <f t="shared" si="3"/>
      </c>
      <c r="J48" s="20">
        <f>IF(D48&lt;&gt;"",IF(SUM(D48:I48)&gt;L47+K48,L47+K48,SUM(D48:I48)),"")</f>
        <v>584.5941473979799</v>
      </c>
      <c r="K48" s="20">
        <f>IF(D48&lt;&gt;"",L47*$E$11/12,"")</f>
        <v>404.238728288299</v>
      </c>
      <c r="L48" s="19">
        <f>IF(D48&lt;&gt;"",L47-J48+K48,"")</f>
        <v>96836.93937008208</v>
      </c>
      <c r="M48" s="2"/>
      <c r="N48" s="2">
        <v>2046</v>
      </c>
    </row>
    <row r="49" spans="2:14" ht="12.75">
      <c r="B49" s="52">
        <f>IF(AND(L48&gt;0,L48&lt;&gt;""),DATE(YEAR(B48),MONTH(B48)+1,DAY(B48)),"")</f>
        <v>39264</v>
      </c>
      <c r="C49" s="52"/>
      <c r="D49" s="20">
        <f t="shared" si="0"/>
        <v>534.5941473979799</v>
      </c>
      <c r="E49" s="20">
        <f t="shared" si="1"/>
        <v>50</v>
      </c>
      <c r="F49" s="47">
        <f t="shared" si="2"/>
      </c>
      <c r="G49" s="47"/>
      <c r="H49" s="47"/>
      <c r="I49" s="20">
        <f t="shared" si="3"/>
      </c>
      <c r="J49" s="20">
        <f>IF(D49&lt;&gt;"",IF(SUM(D49:I49)&gt;L48+K49,L48+K49,SUM(D49:I49)),"")</f>
        <v>584.5941473979799</v>
      </c>
      <c r="K49" s="20">
        <f>IF(D49&lt;&gt;"",L48*$E$11/12,"")</f>
        <v>403.48724737534206</v>
      </c>
      <c r="L49" s="19">
        <f>IF(D49&lt;&gt;"",L48-J49+K49,"")</f>
        <v>96655.83247005944</v>
      </c>
      <c r="M49" s="2"/>
      <c r="N49" s="2">
        <v>2047</v>
      </c>
    </row>
    <row r="50" spans="2:14" ht="12.75">
      <c r="B50" s="52">
        <f>IF(AND(L49&gt;0,L49&lt;&gt;""),DATE(YEAR(B49),MONTH(B49)+1,DAY(B49)),"")</f>
        <v>39295</v>
      </c>
      <c r="C50" s="52"/>
      <c r="D50" s="20">
        <f t="shared" si="0"/>
        <v>534.5941473979799</v>
      </c>
      <c r="E50" s="20">
        <f t="shared" si="1"/>
        <v>50</v>
      </c>
      <c r="F50" s="47">
        <f t="shared" si="2"/>
      </c>
      <c r="G50" s="47"/>
      <c r="H50" s="47"/>
      <c r="I50" s="20">
        <f t="shared" si="3"/>
      </c>
      <c r="J50" s="20">
        <f>IF(D50&lt;&gt;"",IF(SUM(D50:I50)&gt;L49+K50,L49+K50,SUM(D50:I50)),"")</f>
        <v>584.5941473979799</v>
      </c>
      <c r="K50" s="20">
        <f>IF(D50&lt;&gt;"",L49*$E$11/12,"")</f>
        <v>402.7326352919144</v>
      </c>
      <c r="L50" s="19">
        <f>IF(D50&lt;&gt;"",L49-J50+K50,"")</f>
        <v>96473.97095795338</v>
      </c>
      <c r="M50" s="2"/>
      <c r="N50" s="2">
        <v>2048</v>
      </c>
    </row>
    <row r="51" spans="2:14" ht="12.75">
      <c r="B51" s="52">
        <f>IF(AND(L50&gt;0,L50&lt;&gt;""),DATE(YEAR(B50),MONTH(B50)+1,DAY(B50)),"")</f>
        <v>39326</v>
      </c>
      <c r="C51" s="52"/>
      <c r="D51" s="20">
        <f t="shared" si="0"/>
        <v>534.5941473979799</v>
      </c>
      <c r="E51" s="20">
        <f t="shared" si="1"/>
        <v>50</v>
      </c>
      <c r="F51" s="47">
        <f t="shared" si="2"/>
      </c>
      <c r="G51" s="47"/>
      <c r="H51" s="47"/>
      <c r="I51" s="20">
        <f t="shared" si="3"/>
      </c>
      <c r="J51" s="20">
        <f>IF(D51&lt;&gt;"",IF(SUM(D51:I51)&gt;L50+K51,L50+K51,SUM(D51:I51)),"")</f>
        <v>584.5941473979799</v>
      </c>
      <c r="K51" s="20">
        <f>IF(D51&lt;&gt;"",L50*$E$11/12,"")</f>
        <v>401.97487899147245</v>
      </c>
      <c r="L51" s="19">
        <f>IF(D51&lt;&gt;"",L50-J51+K51,"")</f>
        <v>96291.35168954688</v>
      </c>
      <c r="M51" s="2"/>
      <c r="N51" s="2">
        <v>2049</v>
      </c>
    </row>
    <row r="52" spans="2:14" ht="12.75">
      <c r="B52" s="52">
        <f>IF(AND(L51&gt;0,L51&lt;&gt;""),DATE(YEAR(B51),MONTH(B51)+1,DAY(B51)),"")</f>
        <v>39356</v>
      </c>
      <c r="C52" s="52"/>
      <c r="D52" s="20">
        <f t="shared" si="0"/>
        <v>534.5941473979799</v>
      </c>
      <c r="E52" s="20">
        <f t="shared" si="1"/>
        <v>50</v>
      </c>
      <c r="F52" s="47">
        <f t="shared" si="2"/>
      </c>
      <c r="G52" s="47"/>
      <c r="H52" s="47"/>
      <c r="I52" s="20">
        <f t="shared" si="3"/>
      </c>
      <c r="J52" s="20">
        <f>IF(D52&lt;&gt;"",IF(SUM(D52:I52)&gt;L51+K52,L51+K52,SUM(D52:I52)),"")</f>
        <v>584.5941473979799</v>
      </c>
      <c r="K52" s="20">
        <f>IF(D52&lt;&gt;"",L51*$E$11/12,"")</f>
        <v>401.213965373112</v>
      </c>
      <c r="L52" s="19">
        <f>IF(D52&lt;&gt;"",L51-J52+K52,"")</f>
        <v>96107.97150752202</v>
      </c>
      <c r="M52" s="2"/>
      <c r="N52" s="2">
        <v>2050</v>
      </c>
    </row>
    <row r="53" spans="2:12" ht="12.75">
      <c r="B53" s="52">
        <f>IF(AND(L52&gt;0,L52&lt;&gt;""),DATE(YEAR(B52),MONTH(B52)+1,DAY(B52)),"")</f>
        <v>39387</v>
      </c>
      <c r="C53" s="52"/>
      <c r="D53" s="20">
        <f t="shared" si="0"/>
        <v>534.5941473979799</v>
      </c>
      <c r="E53" s="20">
        <f t="shared" si="1"/>
        <v>50</v>
      </c>
      <c r="F53" s="47">
        <f t="shared" si="2"/>
      </c>
      <c r="G53" s="47"/>
      <c r="H53" s="47"/>
      <c r="I53" s="20">
        <f t="shared" si="3"/>
      </c>
      <c r="J53" s="20">
        <f>IF(D53&lt;&gt;"",IF(SUM(D53:I53)&gt;L52+K53,L52+K53,SUM(D53:I53)),"")</f>
        <v>584.5941473979799</v>
      </c>
      <c r="K53" s="20">
        <f>IF(D53&lt;&gt;"",L52*$E$11/12,"")</f>
        <v>400.44988128134173</v>
      </c>
      <c r="L53" s="19">
        <f>IF(D53&lt;&gt;"",L52-J53+K53,"")</f>
        <v>95923.82724140538</v>
      </c>
    </row>
    <row r="54" spans="2:12" ht="12.75">
      <c r="B54" s="52">
        <f>IF(AND(L53&gt;0,L53&lt;&gt;""),DATE(YEAR(B53),MONTH(B53)+1,DAY(B53)),"")</f>
        <v>39417</v>
      </c>
      <c r="C54" s="52"/>
      <c r="D54" s="20">
        <f t="shared" si="0"/>
        <v>534.5941473979799</v>
      </c>
      <c r="E54" s="20">
        <f t="shared" si="1"/>
        <v>50</v>
      </c>
      <c r="F54" s="47">
        <f t="shared" si="2"/>
      </c>
      <c r="G54" s="47"/>
      <c r="H54" s="47"/>
      <c r="I54" s="20">
        <f t="shared" si="3"/>
      </c>
      <c r="J54" s="20">
        <f>IF(D54&lt;&gt;"",IF(SUM(D54:I54)&gt;L53+K54,L53+K54,SUM(D54:I54)),"")</f>
        <v>584.5941473979799</v>
      </c>
      <c r="K54" s="20">
        <f>IF(D54&lt;&gt;"",L53*$E$11/12,"")</f>
        <v>399.6826135058557</v>
      </c>
      <c r="L54" s="19">
        <f>IF(D54&lt;&gt;"",L53-J54+K54,"")</f>
        <v>95738.91570751325</v>
      </c>
    </row>
    <row r="55" spans="2:12" ht="12.75">
      <c r="B55" s="52">
        <f>IF(AND(L54&gt;0,L54&lt;&gt;""),DATE(YEAR(B54),MONTH(B54)+1,DAY(B54)),"")</f>
        <v>39448</v>
      </c>
      <c r="C55" s="52"/>
      <c r="D55" s="20">
        <f t="shared" si="0"/>
        <v>534.5941473979799</v>
      </c>
      <c r="E55" s="20">
        <f t="shared" si="1"/>
        <v>50</v>
      </c>
      <c r="F55" s="47">
        <f t="shared" si="2"/>
      </c>
      <c r="G55" s="47"/>
      <c r="H55" s="47"/>
      <c r="I55" s="20">
        <f t="shared" si="3"/>
      </c>
      <c r="J55" s="20">
        <f>IF(D55&lt;&gt;"",IF(SUM(D55:I55)&gt;L54+K55,L54+K55,SUM(D55:I55)),"")</f>
        <v>584.5941473979799</v>
      </c>
      <c r="K55" s="20">
        <f>IF(D55&lt;&gt;"",L54*$E$11/12,"")</f>
        <v>398.91214878130523</v>
      </c>
      <c r="L55" s="19">
        <f>IF(D55&lt;&gt;"",L54-J55+K55,"")</f>
        <v>95553.23370889659</v>
      </c>
    </row>
    <row r="56" spans="2:12" ht="12.75">
      <c r="B56" s="52">
        <f>IF(AND(L55&gt;0,L55&lt;&gt;""),DATE(YEAR(B55),MONTH(B55)+1,DAY(B55)),"")</f>
        <v>39479</v>
      </c>
      <c r="C56" s="52"/>
      <c r="D56" s="20">
        <f t="shared" si="0"/>
        <v>534.5941473979799</v>
      </c>
      <c r="E56" s="20">
        <f t="shared" si="1"/>
        <v>50</v>
      </c>
      <c r="F56" s="47">
        <f t="shared" si="2"/>
      </c>
      <c r="G56" s="47"/>
      <c r="H56" s="47"/>
      <c r="I56" s="20">
        <f t="shared" si="3"/>
      </c>
      <c r="J56" s="20">
        <f>IF(D56&lt;&gt;"",IF(SUM(D56:I56)&gt;L55+K56,L55+K56,SUM(D56:I56)),"")</f>
        <v>584.5941473979799</v>
      </c>
      <c r="K56" s="20">
        <f>IF(D56&lt;&gt;"",L55*$E$11/12,"")</f>
        <v>398.13847378706913</v>
      </c>
      <c r="L56" s="19">
        <f>IF(D56&lt;&gt;"",L55-J56+K56,"")</f>
        <v>95366.77803528568</v>
      </c>
    </row>
    <row r="57" spans="2:12" ht="12.75">
      <c r="B57" s="52">
        <f>IF(AND(L56&gt;0,L56&lt;&gt;""),DATE(YEAR(B56),MONTH(B56)+1,DAY(B56)),"")</f>
        <v>39508</v>
      </c>
      <c r="C57" s="52"/>
      <c r="D57" s="20">
        <f t="shared" si="0"/>
        <v>534.5941473979799</v>
      </c>
      <c r="E57" s="20">
        <f t="shared" si="1"/>
        <v>50</v>
      </c>
      <c r="F57" s="47">
        <f t="shared" si="2"/>
      </c>
      <c r="G57" s="47"/>
      <c r="H57" s="47"/>
      <c r="I57" s="20">
        <f t="shared" si="3"/>
      </c>
      <c r="J57" s="20">
        <f>IF(D57&lt;&gt;"",IF(SUM(D57:I57)&gt;L56+K57,L56+K57,SUM(D57:I57)),"")</f>
        <v>584.5941473979799</v>
      </c>
      <c r="K57" s="20">
        <f>IF(D57&lt;&gt;"",L56*$E$11/12,"")</f>
        <v>397.36157514702364</v>
      </c>
      <c r="L57" s="19">
        <f>IF(D57&lt;&gt;"",L56-J57+K57,"")</f>
        <v>95179.54546303472</v>
      </c>
    </row>
    <row r="58" spans="2:12" ht="12.75">
      <c r="B58" s="52">
        <f>IF(AND(L57&gt;0,L57&lt;&gt;""),DATE(YEAR(B57),MONTH(B57)+1,DAY(B57)),"")</f>
        <v>39539</v>
      </c>
      <c r="C58" s="52"/>
      <c r="D58" s="20">
        <f t="shared" si="0"/>
        <v>534.5941473979799</v>
      </c>
      <c r="E58" s="20">
        <f t="shared" si="1"/>
        <v>50</v>
      </c>
      <c r="F58" s="47">
        <f t="shared" si="2"/>
      </c>
      <c r="G58" s="47"/>
      <c r="H58" s="47"/>
      <c r="I58" s="20">
        <f t="shared" si="3"/>
      </c>
      <c r="J58" s="20">
        <f>IF(D58&lt;&gt;"",IF(SUM(D58:I58)&gt;L57+K58,L57+K58,SUM(D58:I58)),"")</f>
        <v>584.5941473979799</v>
      </c>
      <c r="K58" s="20">
        <f>IF(D58&lt;&gt;"",L57*$E$11/12,"")</f>
        <v>396.58143942931133</v>
      </c>
      <c r="L58" s="19">
        <f>IF(D58&lt;&gt;"",L57-J58+K58,"")</f>
        <v>94991.53275506606</v>
      </c>
    </row>
    <row r="59" spans="2:12" ht="12.75">
      <c r="B59" s="52">
        <f>IF(AND(L58&gt;0,L58&lt;&gt;""),DATE(YEAR(B58),MONTH(B58)+1,DAY(B58)),"")</f>
        <v>39569</v>
      </c>
      <c r="C59" s="52"/>
      <c r="D59" s="20">
        <f t="shared" si="0"/>
        <v>534.5941473979799</v>
      </c>
      <c r="E59" s="20">
        <f t="shared" si="1"/>
        <v>50</v>
      </c>
      <c r="F59" s="47">
        <f t="shared" si="2"/>
        <v>15</v>
      </c>
      <c r="G59" s="47"/>
      <c r="H59" s="47"/>
      <c r="I59" s="20">
        <f t="shared" si="3"/>
      </c>
      <c r="J59" s="20">
        <f>IF(D59&lt;&gt;"",IF(SUM(D59:I59)&gt;L58+K59,L58+K59,SUM(D59:I59)),"")</f>
        <v>599.5941473979799</v>
      </c>
      <c r="K59" s="20">
        <f>IF(D59&lt;&gt;"",L58*$E$11/12,"")</f>
        <v>395.79805314610854</v>
      </c>
      <c r="L59" s="19">
        <f>IF(D59&lt;&gt;"",L58-J59+K59,"")</f>
        <v>94787.73666081419</v>
      </c>
    </row>
    <row r="60" spans="2:12" ht="12.75">
      <c r="B60" s="52">
        <f aca="true" t="shared" si="4" ref="B60:B96">IF(AND(L59&gt;0,L59&lt;&gt;""),DATE(YEAR(B59),MONTH(B59)+1,DAY(B59)),"")</f>
        <v>39600</v>
      </c>
      <c r="C60" s="52"/>
      <c r="D60" s="20">
        <f t="shared" si="0"/>
        <v>534.5941473979799</v>
      </c>
      <c r="E60" s="20">
        <f t="shared" si="1"/>
        <v>50</v>
      </c>
      <c r="F60" s="47">
        <f t="shared" si="2"/>
      </c>
      <c r="G60" s="47"/>
      <c r="H60" s="47"/>
      <c r="I60" s="20">
        <f t="shared" si="3"/>
      </c>
      <c r="J60" s="20">
        <f aca="true" t="shared" si="5" ref="J60:J95">IF(D60&lt;&gt;"",IF(SUM(D60:I60)&gt;L59+K60,L59+K60,SUM(D60:I60)),"")</f>
        <v>584.5941473979799</v>
      </c>
      <c r="K60" s="20">
        <f aca="true" t="shared" si="6" ref="K60:K96">IF(D60&lt;&gt;"",L59*$E$11/12,"")</f>
        <v>394.9489027533925</v>
      </c>
      <c r="L60" s="19">
        <f aca="true" t="shared" si="7" ref="L60:L96">IF(D60&lt;&gt;"",L59-J60+K60,"")</f>
        <v>94598.0914161696</v>
      </c>
    </row>
    <row r="61" spans="2:12" ht="12.75">
      <c r="B61" s="52">
        <f t="shared" si="4"/>
        <v>39630</v>
      </c>
      <c r="C61" s="52"/>
      <c r="D61" s="20">
        <f t="shared" si="0"/>
        <v>534.5941473979799</v>
      </c>
      <c r="E61" s="20">
        <f t="shared" si="1"/>
        <v>50</v>
      </c>
      <c r="F61" s="47">
        <f t="shared" si="2"/>
      </c>
      <c r="G61" s="47"/>
      <c r="H61" s="47"/>
      <c r="I61" s="20">
        <f t="shared" si="3"/>
      </c>
      <c r="J61" s="20">
        <f t="shared" si="5"/>
        <v>584.5941473979799</v>
      </c>
      <c r="K61" s="20">
        <f t="shared" si="6"/>
        <v>394.15871423404</v>
      </c>
      <c r="L61" s="19">
        <f t="shared" si="7"/>
        <v>94407.65598300566</v>
      </c>
    </row>
    <row r="62" spans="2:12" ht="12.75">
      <c r="B62" s="52">
        <f t="shared" si="4"/>
        <v>39661</v>
      </c>
      <c r="C62" s="52"/>
      <c r="D62" s="20">
        <f t="shared" si="0"/>
        <v>534.5941473979799</v>
      </c>
      <c r="E62" s="20">
        <f t="shared" si="1"/>
        <v>50</v>
      </c>
      <c r="F62" s="47">
        <f t="shared" si="2"/>
      </c>
      <c r="G62" s="47"/>
      <c r="H62" s="47"/>
      <c r="I62" s="20">
        <f t="shared" si="3"/>
      </c>
      <c r="J62" s="20">
        <f t="shared" si="5"/>
        <v>584.5941473979799</v>
      </c>
      <c r="K62" s="20">
        <f t="shared" si="6"/>
        <v>393.3652332625236</v>
      </c>
      <c r="L62" s="19">
        <f t="shared" si="7"/>
        <v>94216.42706887021</v>
      </c>
    </row>
    <row r="63" spans="2:12" ht="12.75">
      <c r="B63" s="52">
        <f t="shared" si="4"/>
        <v>39692</v>
      </c>
      <c r="C63" s="52"/>
      <c r="D63" s="20">
        <f t="shared" si="0"/>
        <v>534.5941473979799</v>
      </c>
      <c r="E63" s="20">
        <f t="shared" si="1"/>
        <v>50</v>
      </c>
      <c r="F63" s="47">
        <f t="shared" si="2"/>
      </c>
      <c r="G63" s="47"/>
      <c r="H63" s="47"/>
      <c r="I63" s="20">
        <f t="shared" si="3"/>
      </c>
      <c r="J63" s="20">
        <f t="shared" si="5"/>
        <v>584.5941473979799</v>
      </c>
      <c r="K63" s="20">
        <f t="shared" si="6"/>
        <v>392.56844612029255</v>
      </c>
      <c r="L63" s="19">
        <f t="shared" si="7"/>
        <v>94024.40136759252</v>
      </c>
    </row>
    <row r="64" spans="2:12" ht="12.75">
      <c r="B64" s="52">
        <f t="shared" si="4"/>
        <v>39722</v>
      </c>
      <c r="C64" s="52"/>
      <c r="D64" s="20">
        <f t="shared" si="0"/>
        <v>534.5941473979799</v>
      </c>
      <c r="E64" s="20">
        <f t="shared" si="1"/>
        <v>50</v>
      </c>
      <c r="F64" s="47">
        <f t="shared" si="2"/>
      </c>
      <c r="G64" s="47"/>
      <c r="H64" s="47"/>
      <c r="I64" s="20">
        <f t="shared" si="3"/>
      </c>
      <c r="J64" s="20">
        <f t="shared" si="5"/>
        <v>584.5941473979799</v>
      </c>
      <c r="K64" s="20">
        <f t="shared" si="6"/>
        <v>391.76833903163555</v>
      </c>
      <c r="L64" s="19">
        <f t="shared" si="7"/>
        <v>93831.57555922618</v>
      </c>
    </row>
    <row r="65" spans="2:12" ht="12.75">
      <c r="B65" s="52">
        <f t="shared" si="4"/>
        <v>39753</v>
      </c>
      <c r="C65" s="52"/>
      <c r="D65" s="20">
        <f t="shared" si="0"/>
        <v>534.5941473979799</v>
      </c>
      <c r="E65" s="20">
        <f t="shared" si="1"/>
        <v>50</v>
      </c>
      <c r="F65" s="47">
        <f t="shared" si="2"/>
      </c>
      <c r="G65" s="47"/>
      <c r="H65" s="47"/>
      <c r="I65" s="20">
        <f t="shared" si="3"/>
      </c>
      <c r="J65" s="20">
        <f t="shared" si="5"/>
        <v>584.5941473979799</v>
      </c>
      <c r="K65" s="20">
        <f t="shared" si="6"/>
        <v>390.96489816344246</v>
      </c>
      <c r="L65" s="19">
        <f t="shared" si="7"/>
        <v>93637.94630999165</v>
      </c>
    </row>
    <row r="66" spans="2:12" ht="12.75">
      <c r="B66" s="52">
        <f t="shared" si="4"/>
        <v>39783</v>
      </c>
      <c r="C66" s="52"/>
      <c r="D66" s="20">
        <f t="shared" si="0"/>
        <v>534.5941473979799</v>
      </c>
      <c r="E66" s="20">
        <f t="shared" si="1"/>
        <v>50</v>
      </c>
      <c r="F66" s="47">
        <f t="shared" si="2"/>
      </c>
      <c r="G66" s="47"/>
      <c r="H66" s="47"/>
      <c r="I66" s="20">
        <f t="shared" si="3"/>
      </c>
      <c r="J66" s="20">
        <f t="shared" si="5"/>
        <v>584.5941473979799</v>
      </c>
      <c r="K66" s="20">
        <f t="shared" si="6"/>
        <v>390.1581096249652</v>
      </c>
      <c r="L66" s="19">
        <f t="shared" si="7"/>
        <v>93443.51027221864</v>
      </c>
    </row>
    <row r="67" spans="2:12" ht="12.75">
      <c r="B67" s="52">
        <f t="shared" si="4"/>
        <v>39814</v>
      </c>
      <c r="C67" s="52"/>
      <c r="D67" s="20">
        <f t="shared" si="0"/>
        <v>534.5941473979799</v>
      </c>
      <c r="E67" s="20">
        <f t="shared" si="1"/>
        <v>50</v>
      </c>
      <c r="F67" s="47">
        <f t="shared" si="2"/>
      </c>
      <c r="G67" s="47"/>
      <c r="H67" s="47"/>
      <c r="I67" s="20">
        <f t="shared" si="3"/>
      </c>
      <c r="J67" s="20">
        <f t="shared" si="5"/>
        <v>584.5941473979799</v>
      </c>
      <c r="K67" s="20">
        <f t="shared" si="6"/>
        <v>389.3479594675777</v>
      </c>
      <c r="L67" s="19">
        <f t="shared" si="7"/>
        <v>93248.26408428824</v>
      </c>
    </row>
    <row r="68" spans="2:12" ht="12.75">
      <c r="B68" s="52">
        <f t="shared" si="4"/>
        <v>39845</v>
      </c>
      <c r="C68" s="52"/>
      <c r="D68" s="20">
        <f t="shared" si="0"/>
        <v>534.5941473979799</v>
      </c>
      <c r="E68" s="20">
        <f t="shared" si="1"/>
        <v>50</v>
      </c>
      <c r="F68" s="47">
        <f t="shared" si="2"/>
      </c>
      <c r="G68" s="47"/>
      <c r="H68" s="47"/>
      <c r="I68" s="20">
        <f t="shared" si="3"/>
      </c>
      <c r="J68" s="20">
        <f t="shared" si="5"/>
        <v>584.5941473979799</v>
      </c>
      <c r="K68" s="20">
        <f t="shared" si="6"/>
        <v>388.53443368453435</v>
      </c>
      <c r="L68" s="19">
        <f t="shared" si="7"/>
        <v>93052.2043705748</v>
      </c>
    </row>
    <row r="69" spans="2:12" ht="12.75">
      <c r="B69" s="52">
        <f t="shared" si="4"/>
        <v>39873</v>
      </c>
      <c r="C69" s="52"/>
      <c r="D69" s="20">
        <f t="shared" si="0"/>
        <v>534.5941473979799</v>
      </c>
      <c r="E69" s="20">
        <f t="shared" si="1"/>
        <v>50</v>
      </c>
      <c r="F69" s="47">
        <f t="shared" si="2"/>
      </c>
      <c r="G69" s="47"/>
      <c r="H69" s="47"/>
      <c r="I69" s="20">
        <f t="shared" si="3"/>
        <v>300</v>
      </c>
      <c r="J69" s="20">
        <f t="shared" si="5"/>
        <v>884.5941473979799</v>
      </c>
      <c r="K69" s="20">
        <f t="shared" si="6"/>
        <v>387.7175182107283</v>
      </c>
      <c r="L69" s="19">
        <f t="shared" si="7"/>
        <v>92555.32774138755</v>
      </c>
    </row>
    <row r="70" spans="2:12" ht="12.75">
      <c r="B70" s="52">
        <f t="shared" si="4"/>
        <v>39904</v>
      </c>
      <c r="C70" s="52"/>
      <c r="D70" s="20">
        <f t="shared" si="0"/>
        <v>534.5941473979799</v>
      </c>
      <c r="E70" s="20">
        <f t="shared" si="1"/>
        <v>50</v>
      </c>
      <c r="F70" s="47">
        <f t="shared" si="2"/>
      </c>
      <c r="G70" s="47"/>
      <c r="H70" s="47"/>
      <c r="I70" s="20">
        <f t="shared" si="3"/>
      </c>
      <c r="J70" s="20">
        <f t="shared" si="5"/>
        <v>584.5941473979799</v>
      </c>
      <c r="K70" s="20">
        <f t="shared" si="6"/>
        <v>385.6471989224481</v>
      </c>
      <c r="L70" s="19">
        <f t="shared" si="7"/>
        <v>92356.38079291202</v>
      </c>
    </row>
    <row r="71" spans="2:12" ht="12.75">
      <c r="B71" s="52">
        <f t="shared" si="4"/>
        <v>39934</v>
      </c>
      <c r="C71" s="52"/>
      <c r="D71" s="20">
        <f t="shared" si="0"/>
        <v>534.5941473979799</v>
      </c>
      <c r="E71" s="20">
        <f t="shared" si="1"/>
        <v>50</v>
      </c>
      <c r="F71" s="47">
        <f t="shared" si="2"/>
        <v>15</v>
      </c>
      <c r="G71" s="47"/>
      <c r="H71" s="47"/>
      <c r="I71" s="20">
        <f t="shared" si="3"/>
      </c>
      <c r="J71" s="20">
        <f t="shared" si="5"/>
        <v>599.5941473979799</v>
      </c>
      <c r="K71" s="20">
        <f t="shared" si="6"/>
        <v>384.8182533038001</v>
      </c>
      <c r="L71" s="19">
        <f t="shared" si="7"/>
        <v>92141.60489881785</v>
      </c>
    </row>
    <row r="72" spans="2:12" ht="12.75">
      <c r="B72" s="52">
        <f t="shared" si="4"/>
        <v>39965</v>
      </c>
      <c r="C72" s="52"/>
      <c r="D72" s="20">
        <f t="shared" si="0"/>
        <v>534.5941473979799</v>
      </c>
      <c r="E72" s="20">
        <f t="shared" si="1"/>
        <v>50</v>
      </c>
      <c r="F72" s="47">
        <f t="shared" si="2"/>
      </c>
      <c r="G72" s="47"/>
      <c r="H72" s="47"/>
      <c r="I72" s="20">
        <f t="shared" si="3"/>
      </c>
      <c r="J72" s="20">
        <f t="shared" si="5"/>
        <v>584.5941473979799</v>
      </c>
      <c r="K72" s="20">
        <f t="shared" si="6"/>
        <v>383.9233537450744</v>
      </c>
      <c r="L72" s="19">
        <f t="shared" si="7"/>
        <v>91940.93410516495</v>
      </c>
    </row>
    <row r="73" spans="2:12" ht="12.75">
      <c r="B73" s="52">
        <f t="shared" si="4"/>
        <v>39995</v>
      </c>
      <c r="C73" s="52"/>
      <c r="D73" s="20">
        <f t="shared" si="0"/>
        <v>534.5941473979799</v>
      </c>
      <c r="E73" s="20">
        <f t="shared" si="1"/>
        <v>50</v>
      </c>
      <c r="F73" s="47">
        <f t="shared" si="2"/>
      </c>
      <c r="G73" s="47"/>
      <c r="H73" s="47"/>
      <c r="I73" s="20">
        <f t="shared" si="3"/>
      </c>
      <c r="J73" s="20">
        <f t="shared" si="5"/>
        <v>584.5941473979799</v>
      </c>
      <c r="K73" s="20">
        <f t="shared" si="6"/>
        <v>383.0872254381873</v>
      </c>
      <c r="L73" s="19">
        <f t="shared" si="7"/>
        <v>91739.42718320516</v>
      </c>
    </row>
    <row r="74" spans="2:12" ht="12.75">
      <c r="B74" s="52">
        <f t="shared" si="4"/>
        <v>40026</v>
      </c>
      <c r="C74" s="52"/>
      <c r="D74" s="20">
        <f t="shared" si="0"/>
        <v>534.5941473979799</v>
      </c>
      <c r="E74" s="20">
        <f t="shared" si="1"/>
        <v>50</v>
      </c>
      <c r="F74" s="47">
        <f t="shared" si="2"/>
      </c>
      <c r="G74" s="47"/>
      <c r="H74" s="47"/>
      <c r="I74" s="20">
        <f t="shared" si="3"/>
      </c>
      <c r="J74" s="20">
        <f t="shared" si="5"/>
        <v>584.5941473979799</v>
      </c>
      <c r="K74" s="20">
        <f t="shared" si="6"/>
        <v>382.2476132633549</v>
      </c>
      <c r="L74" s="19">
        <f t="shared" si="7"/>
        <v>91537.08064907054</v>
      </c>
    </row>
    <row r="75" spans="2:12" ht="12.75">
      <c r="B75" s="52">
        <f t="shared" si="4"/>
        <v>40057</v>
      </c>
      <c r="C75" s="52"/>
      <c r="D75" s="20">
        <f t="shared" si="0"/>
        <v>534.5941473979799</v>
      </c>
      <c r="E75" s="20">
        <f t="shared" si="1"/>
        <v>50</v>
      </c>
      <c r="F75" s="47">
        <f t="shared" si="2"/>
      </c>
      <c r="G75" s="47"/>
      <c r="H75" s="47"/>
      <c r="I75" s="20">
        <f t="shared" si="3"/>
      </c>
      <c r="J75" s="20">
        <f t="shared" si="5"/>
        <v>584.5941473979799</v>
      </c>
      <c r="K75" s="20">
        <f t="shared" si="6"/>
        <v>381.4045027044606</v>
      </c>
      <c r="L75" s="19">
        <f t="shared" si="7"/>
        <v>91333.89100437703</v>
      </c>
    </row>
    <row r="76" spans="2:12" ht="12.75">
      <c r="B76" s="52">
        <f t="shared" si="4"/>
        <v>40087</v>
      </c>
      <c r="C76" s="52"/>
      <c r="D76" s="20">
        <f t="shared" si="0"/>
        <v>534.5941473979799</v>
      </c>
      <c r="E76" s="20">
        <f t="shared" si="1"/>
        <v>50</v>
      </c>
      <c r="F76" s="47">
        <f t="shared" si="2"/>
      </c>
      <c r="G76" s="47"/>
      <c r="H76" s="47"/>
      <c r="I76" s="20">
        <f t="shared" si="3"/>
      </c>
      <c r="J76" s="20">
        <f t="shared" si="5"/>
        <v>584.5941473979799</v>
      </c>
      <c r="K76" s="20">
        <f t="shared" si="6"/>
        <v>380.5578791849043</v>
      </c>
      <c r="L76" s="19">
        <f t="shared" si="7"/>
        <v>91129.85473616396</v>
      </c>
    </row>
    <row r="77" spans="2:12" ht="12.75">
      <c r="B77" s="52">
        <f t="shared" si="4"/>
        <v>40118</v>
      </c>
      <c r="C77" s="52"/>
      <c r="D77" s="20">
        <f t="shared" si="0"/>
        <v>534.5941473979799</v>
      </c>
      <c r="E77" s="20">
        <f t="shared" si="1"/>
        <v>50</v>
      </c>
      <c r="F77" s="47">
        <f t="shared" si="2"/>
      </c>
      <c r="G77" s="47"/>
      <c r="H77" s="47"/>
      <c r="I77" s="20">
        <f t="shared" si="3"/>
      </c>
      <c r="J77" s="20">
        <f t="shared" si="5"/>
        <v>584.5941473979799</v>
      </c>
      <c r="K77" s="20">
        <f t="shared" si="6"/>
        <v>379.7077280673498</v>
      </c>
      <c r="L77" s="19">
        <f t="shared" si="7"/>
        <v>90924.96831683334</v>
      </c>
    </row>
    <row r="78" spans="2:12" ht="12.75">
      <c r="B78" s="52">
        <f t="shared" si="4"/>
        <v>40148</v>
      </c>
      <c r="C78" s="52"/>
      <c r="D78" s="20">
        <f t="shared" si="0"/>
        <v>534.5941473979799</v>
      </c>
      <c r="E78" s="20">
        <f t="shared" si="1"/>
        <v>50</v>
      </c>
      <c r="F78" s="47">
        <f t="shared" si="2"/>
      </c>
      <c r="G78" s="47"/>
      <c r="H78" s="47"/>
      <c r="I78" s="20">
        <f t="shared" si="3"/>
      </c>
      <c r="J78" s="20">
        <f t="shared" si="5"/>
        <v>584.5941473979799</v>
      </c>
      <c r="K78" s="20">
        <f t="shared" si="6"/>
        <v>378.8540346534723</v>
      </c>
      <c r="L78" s="19">
        <f t="shared" si="7"/>
        <v>90719.22820408884</v>
      </c>
    </row>
    <row r="79" spans="2:12" ht="12.75">
      <c r="B79" s="52">
        <f t="shared" si="4"/>
        <v>40179</v>
      </c>
      <c r="C79" s="52"/>
      <c r="D79" s="20">
        <f t="shared" si="0"/>
        <v>534.5941473979799</v>
      </c>
      <c r="E79" s="20">
        <f t="shared" si="1"/>
        <v>50</v>
      </c>
      <c r="F79" s="47">
        <f t="shared" si="2"/>
      </c>
      <c r="G79" s="47"/>
      <c r="H79" s="47"/>
      <c r="I79" s="20">
        <f t="shared" si="3"/>
      </c>
      <c r="J79" s="20">
        <f t="shared" si="5"/>
        <v>584.5941473979799</v>
      </c>
      <c r="K79" s="20">
        <f t="shared" si="6"/>
        <v>377.99678418370354</v>
      </c>
      <c r="L79" s="19">
        <f t="shared" si="7"/>
        <v>90512.63084087457</v>
      </c>
    </row>
    <row r="80" spans="2:12" ht="12.75">
      <c r="B80" s="52">
        <f t="shared" si="4"/>
        <v>40210</v>
      </c>
      <c r="C80" s="52"/>
      <c r="D80" s="20">
        <f t="shared" si="0"/>
        <v>534.5941473979799</v>
      </c>
      <c r="E80" s="20">
        <f t="shared" si="1"/>
        <v>50</v>
      </c>
      <c r="F80" s="47">
        <f t="shared" si="2"/>
      </c>
      <c r="G80" s="47"/>
      <c r="H80" s="47"/>
      <c r="I80" s="20">
        <f t="shared" si="3"/>
      </c>
      <c r="J80" s="20">
        <f t="shared" si="5"/>
        <v>584.5941473979799</v>
      </c>
      <c r="K80" s="20">
        <f t="shared" si="6"/>
        <v>377.1359618369774</v>
      </c>
      <c r="L80" s="19">
        <f t="shared" si="7"/>
        <v>90305.17265531357</v>
      </c>
    </row>
    <row r="81" spans="2:12" ht="12.75">
      <c r="B81" s="52">
        <f t="shared" si="4"/>
        <v>40238</v>
      </c>
      <c r="C81" s="52"/>
      <c r="D81" s="20">
        <f t="shared" si="0"/>
        <v>534.5941473979799</v>
      </c>
      <c r="E81" s="20">
        <f t="shared" si="1"/>
        <v>50</v>
      </c>
      <c r="F81" s="47">
        <f t="shared" si="2"/>
      </c>
      <c r="G81" s="47"/>
      <c r="H81" s="47"/>
      <c r="I81" s="20">
        <f t="shared" si="3"/>
      </c>
      <c r="J81" s="20">
        <f t="shared" si="5"/>
        <v>584.5941473979799</v>
      </c>
      <c r="K81" s="20">
        <f t="shared" si="6"/>
        <v>376.27155273047316</v>
      </c>
      <c r="L81" s="19">
        <f t="shared" si="7"/>
        <v>90096.85006064606</v>
      </c>
    </row>
    <row r="82" spans="2:12" ht="12.75">
      <c r="B82" s="52">
        <f t="shared" si="4"/>
        <v>40269</v>
      </c>
      <c r="C82" s="52"/>
      <c r="D82" s="20">
        <f t="shared" si="0"/>
        <v>534.5941473979799</v>
      </c>
      <c r="E82" s="20">
        <f t="shared" si="1"/>
        <v>50</v>
      </c>
      <c r="F82" s="47">
        <f t="shared" si="2"/>
      </c>
      <c r="G82" s="47"/>
      <c r="H82" s="47"/>
      <c r="I82" s="20">
        <f t="shared" si="3"/>
      </c>
      <c r="J82" s="20">
        <f t="shared" si="5"/>
        <v>584.5941473979799</v>
      </c>
      <c r="K82" s="20">
        <f t="shared" si="6"/>
        <v>375.4035419193586</v>
      </c>
      <c r="L82" s="19">
        <f t="shared" si="7"/>
        <v>89887.65945516744</v>
      </c>
    </row>
    <row r="83" spans="2:12" ht="12.75">
      <c r="B83" s="52">
        <f t="shared" si="4"/>
        <v>40299</v>
      </c>
      <c r="C83" s="52"/>
      <c r="D83" s="20">
        <f t="shared" si="0"/>
        <v>534.5941473979799</v>
      </c>
      <c r="E83" s="20">
        <f t="shared" si="1"/>
        <v>50</v>
      </c>
      <c r="F83" s="47">
        <f t="shared" si="2"/>
        <v>15</v>
      </c>
      <c r="G83" s="47"/>
      <c r="H83" s="47"/>
      <c r="I83" s="20">
        <f t="shared" si="3"/>
      </c>
      <c r="J83" s="20">
        <f t="shared" si="5"/>
        <v>599.5941473979799</v>
      </c>
      <c r="K83" s="20">
        <f t="shared" si="6"/>
        <v>374.53191439653096</v>
      </c>
      <c r="L83" s="19">
        <f t="shared" si="7"/>
        <v>89662.59722216599</v>
      </c>
    </row>
    <row r="84" spans="2:12" ht="12.75">
      <c r="B84" s="52">
        <f t="shared" si="4"/>
        <v>40330</v>
      </c>
      <c r="C84" s="52"/>
      <c r="D84" s="20">
        <f t="shared" si="0"/>
        <v>534.5941473979799</v>
      </c>
      <c r="E84" s="20">
        <f t="shared" si="1"/>
        <v>50</v>
      </c>
      <c r="F84" s="47">
        <f t="shared" si="2"/>
      </c>
      <c r="G84" s="47"/>
      <c r="H84" s="47"/>
      <c r="I84" s="20">
        <f t="shared" si="3"/>
      </c>
      <c r="J84" s="20">
        <f t="shared" si="5"/>
        <v>584.5941473979799</v>
      </c>
      <c r="K84" s="20">
        <f t="shared" si="6"/>
        <v>373.5941550923583</v>
      </c>
      <c r="L84" s="19">
        <f t="shared" si="7"/>
        <v>89451.59722986037</v>
      </c>
    </row>
    <row r="85" spans="2:12" ht="12.75">
      <c r="B85" s="52">
        <f t="shared" si="4"/>
        <v>40360</v>
      </c>
      <c r="C85" s="52"/>
      <c r="D85" s="20">
        <f t="shared" si="0"/>
        <v>534.5941473979799</v>
      </c>
      <c r="E85" s="20">
        <f t="shared" si="1"/>
        <v>50</v>
      </c>
      <c r="F85" s="47">
        <f t="shared" si="2"/>
      </c>
      <c r="G85" s="47"/>
      <c r="H85" s="47"/>
      <c r="I85" s="20">
        <f t="shared" si="3"/>
      </c>
      <c r="J85" s="20">
        <f t="shared" si="5"/>
        <v>584.5941473979799</v>
      </c>
      <c r="K85" s="20">
        <f t="shared" si="6"/>
        <v>372.7149884577516</v>
      </c>
      <c r="L85" s="19">
        <f t="shared" si="7"/>
        <v>89239.71807092015</v>
      </c>
    </row>
    <row r="86" spans="2:12" ht="12.75">
      <c r="B86" s="52">
        <f t="shared" si="4"/>
        <v>40391</v>
      </c>
      <c r="C86" s="52"/>
      <c r="D86" s="20">
        <f t="shared" si="0"/>
        <v>534.5941473979799</v>
      </c>
      <c r="E86" s="20">
        <f t="shared" si="1"/>
        <v>50</v>
      </c>
      <c r="F86" s="47">
        <f t="shared" si="2"/>
      </c>
      <c r="G86" s="47"/>
      <c r="H86" s="47"/>
      <c r="I86" s="20">
        <f t="shared" si="3"/>
      </c>
      <c r="J86" s="20">
        <f t="shared" si="5"/>
        <v>584.5941473979799</v>
      </c>
      <c r="K86" s="20">
        <f t="shared" si="6"/>
        <v>371.83215862883395</v>
      </c>
      <c r="L86" s="19">
        <f t="shared" si="7"/>
        <v>89026.95608215101</v>
      </c>
    </row>
    <row r="87" spans="2:12" ht="12.75">
      <c r="B87" s="52">
        <f t="shared" si="4"/>
        <v>40422</v>
      </c>
      <c r="C87" s="52"/>
      <c r="D87" s="20">
        <f t="shared" si="0"/>
        <v>534.5941473979799</v>
      </c>
      <c r="E87" s="20">
        <f t="shared" si="1"/>
        <v>50</v>
      </c>
      <c r="F87" s="47">
        <f t="shared" si="2"/>
      </c>
      <c r="G87" s="47"/>
      <c r="H87" s="47"/>
      <c r="I87" s="20">
        <f t="shared" si="3"/>
      </c>
      <c r="J87" s="20">
        <f t="shared" si="5"/>
        <v>584.5941473979799</v>
      </c>
      <c r="K87" s="20">
        <f t="shared" si="6"/>
        <v>370.9456503422959</v>
      </c>
      <c r="L87" s="19">
        <f t="shared" si="7"/>
        <v>88813.30758509533</v>
      </c>
    </row>
    <row r="88" spans="2:12" ht="12.75">
      <c r="B88" s="52">
        <f t="shared" si="4"/>
        <v>40452</v>
      </c>
      <c r="C88" s="52"/>
      <c r="D88" s="20">
        <f t="shared" si="0"/>
        <v>534.5941473979799</v>
      </c>
      <c r="E88" s="20">
        <f t="shared" si="1"/>
        <v>50</v>
      </c>
      <c r="F88" s="47">
        <f t="shared" si="2"/>
      </c>
      <c r="G88" s="47"/>
      <c r="H88" s="47"/>
      <c r="I88" s="20">
        <f t="shared" si="3"/>
      </c>
      <c r="J88" s="20">
        <f t="shared" si="5"/>
        <v>584.5941473979799</v>
      </c>
      <c r="K88" s="20">
        <f t="shared" si="6"/>
        <v>370.05544827123055</v>
      </c>
      <c r="L88" s="19">
        <f t="shared" si="7"/>
        <v>88598.76888596859</v>
      </c>
    </row>
    <row r="89" spans="2:12" ht="12.75">
      <c r="B89" s="52">
        <f t="shared" si="4"/>
        <v>40483</v>
      </c>
      <c r="C89" s="52"/>
      <c r="D89" s="20">
        <f t="shared" si="0"/>
        <v>534.5941473979799</v>
      </c>
      <c r="E89" s="20">
        <f t="shared" si="1"/>
        <v>50</v>
      </c>
      <c r="F89" s="47">
        <f t="shared" si="2"/>
      </c>
      <c r="G89" s="47"/>
      <c r="H89" s="47"/>
      <c r="I89" s="20">
        <f t="shared" si="3"/>
      </c>
      <c r="J89" s="20">
        <f t="shared" si="5"/>
        <v>584.5941473979799</v>
      </c>
      <c r="K89" s="20">
        <f t="shared" si="6"/>
        <v>369.1615370248691</v>
      </c>
      <c r="L89" s="19">
        <f t="shared" si="7"/>
        <v>88383.33627559547</v>
      </c>
    </row>
    <row r="90" spans="2:12" ht="12.75">
      <c r="B90" s="52">
        <f t="shared" si="4"/>
        <v>40513</v>
      </c>
      <c r="C90" s="52"/>
      <c r="D90" s="20">
        <f t="shared" si="0"/>
        <v>534.5941473979799</v>
      </c>
      <c r="E90" s="20">
        <f t="shared" si="1"/>
        <v>50</v>
      </c>
      <c r="F90" s="47">
        <f t="shared" si="2"/>
      </c>
      <c r="G90" s="47"/>
      <c r="H90" s="47"/>
      <c r="I90" s="20">
        <f t="shared" si="3"/>
      </c>
      <c r="J90" s="20">
        <f t="shared" si="5"/>
        <v>584.5941473979799</v>
      </c>
      <c r="K90" s="20">
        <f t="shared" si="6"/>
        <v>368.2639011483145</v>
      </c>
      <c r="L90" s="19">
        <f t="shared" si="7"/>
        <v>88167.00602934581</v>
      </c>
    </row>
    <row r="91" spans="2:12" ht="12.75">
      <c r="B91" s="52">
        <f t="shared" si="4"/>
        <v>40544</v>
      </c>
      <c r="C91" s="52"/>
      <c r="D91" s="20">
        <f t="shared" si="0"/>
        <v>534.5941473979799</v>
      </c>
      <c r="E91" s="20">
        <f t="shared" si="1"/>
        <v>50</v>
      </c>
      <c r="F91" s="47">
        <f t="shared" si="2"/>
      </c>
      <c r="G91" s="47"/>
      <c r="H91" s="47"/>
      <c r="I91" s="20">
        <f t="shared" si="3"/>
      </c>
      <c r="J91" s="20">
        <f t="shared" si="5"/>
        <v>584.5941473979799</v>
      </c>
      <c r="K91" s="20">
        <f t="shared" si="6"/>
        <v>367.36252512227423</v>
      </c>
      <c r="L91" s="19">
        <f t="shared" si="7"/>
        <v>87949.7744070701</v>
      </c>
    </row>
    <row r="92" spans="2:12" ht="12.75">
      <c r="B92" s="52">
        <f t="shared" si="4"/>
        <v>40575</v>
      </c>
      <c r="C92" s="52"/>
      <c r="D92" s="20">
        <f t="shared" si="0"/>
        <v>534.5941473979799</v>
      </c>
      <c r="E92" s="20">
        <f t="shared" si="1"/>
        <v>50</v>
      </c>
      <c r="F92" s="47">
        <f t="shared" si="2"/>
      </c>
      <c r="G92" s="47"/>
      <c r="H92" s="47"/>
      <c r="I92" s="20">
        <f t="shared" si="3"/>
      </c>
      <c r="J92" s="20">
        <f t="shared" si="5"/>
        <v>584.5941473979799</v>
      </c>
      <c r="K92" s="20">
        <f t="shared" si="6"/>
        <v>366.4573933627921</v>
      </c>
      <c r="L92" s="19">
        <f t="shared" si="7"/>
        <v>87731.63765303492</v>
      </c>
    </row>
    <row r="93" spans="2:12" ht="12.75">
      <c r="B93" s="52">
        <f t="shared" si="4"/>
        <v>40603</v>
      </c>
      <c r="C93" s="52"/>
      <c r="D93" s="20">
        <f t="shared" si="0"/>
        <v>534.5941473979799</v>
      </c>
      <c r="E93" s="20">
        <f t="shared" si="1"/>
        <v>50</v>
      </c>
      <c r="F93" s="47">
        <f t="shared" si="2"/>
      </c>
      <c r="G93" s="47"/>
      <c r="H93" s="47"/>
      <c r="I93" s="20">
        <f t="shared" si="3"/>
      </c>
      <c r="J93" s="20">
        <f t="shared" si="5"/>
        <v>584.5941473979799</v>
      </c>
      <c r="K93" s="20">
        <f t="shared" si="6"/>
        <v>365.54849022097886</v>
      </c>
      <c r="L93" s="19">
        <f t="shared" si="7"/>
        <v>87512.59199585792</v>
      </c>
    </row>
    <row r="94" spans="2:12" ht="12.75">
      <c r="B94" s="52">
        <f t="shared" si="4"/>
        <v>40634</v>
      </c>
      <c r="C94" s="52"/>
      <c r="D94" s="20">
        <f t="shared" si="0"/>
        <v>534.5941473979799</v>
      </c>
      <c r="E94" s="20">
        <f t="shared" si="1"/>
        <v>50</v>
      </c>
      <c r="F94" s="47">
        <f t="shared" si="2"/>
      </c>
      <c r="G94" s="47"/>
      <c r="H94" s="47"/>
      <c r="I94" s="20">
        <f t="shared" si="3"/>
      </c>
      <c r="J94" s="20">
        <f t="shared" si="5"/>
        <v>584.5941473979799</v>
      </c>
      <c r="K94" s="20">
        <f t="shared" si="6"/>
        <v>364.6357999827414</v>
      </c>
      <c r="L94" s="19">
        <f t="shared" si="7"/>
        <v>87292.63364844269</v>
      </c>
    </row>
    <row r="95" spans="2:12" ht="12.75">
      <c r="B95" s="52">
        <f t="shared" si="4"/>
        <v>40664</v>
      </c>
      <c r="C95" s="52"/>
      <c r="D95" s="20">
        <f t="shared" si="0"/>
        <v>534.5941473979799</v>
      </c>
      <c r="E95" s="20">
        <f t="shared" si="1"/>
        <v>50</v>
      </c>
      <c r="F95" s="47">
        <f t="shared" si="2"/>
        <v>15</v>
      </c>
      <c r="G95" s="47"/>
      <c r="H95" s="47"/>
      <c r="I95" s="20">
        <f t="shared" si="3"/>
      </c>
      <c r="J95" s="20">
        <f t="shared" si="5"/>
        <v>599.5941473979799</v>
      </c>
      <c r="K95" s="20">
        <f t="shared" si="6"/>
        <v>363.71930686851124</v>
      </c>
      <c r="L95" s="19">
        <f t="shared" si="7"/>
        <v>87056.75880791323</v>
      </c>
    </row>
    <row r="96" spans="2:12" ht="12.75">
      <c r="B96" s="52">
        <f t="shared" si="4"/>
        <v>40695</v>
      </c>
      <c r="C96" s="52"/>
      <c r="D96" s="20">
        <f aca="true" t="shared" si="8" ref="D96:D159">IF(B96&lt;&gt;"",$E$15,"")</f>
        <v>534.5941473979799</v>
      </c>
      <c r="E96" s="20">
        <f aca="true" t="shared" si="9" ref="E96:E159">IF(AND(B96&lt;&gt;"",$F$17&gt;0),$F$17,"")</f>
        <v>50</v>
      </c>
      <c r="F96" s="47">
        <f aca="true" t="shared" si="10" ref="F96:F159">IF(AND(B96&lt;&gt;"",$F$19&gt;0),IF(MONTH($I$17)=MONTH(B96),$F$19,""),"")</f>
      </c>
      <c r="G96" s="47"/>
      <c r="H96" s="47"/>
      <c r="I96" s="20">
        <f aca="true" t="shared" si="11" ref="I96:I159">IF(AND(B96&lt;&gt;"",$F$21&gt;0),IF(AND(MONTH($D$22)=MONTH(B96),YEAR($D$22)=YEAR(B96)),$F$21,""),"")</f>
      </c>
      <c r="J96" s="20">
        <f aca="true" t="shared" si="12" ref="J96:J159">IF(D96&lt;&gt;"",IF(SUM(D96:I96)&gt;L95+K96,L95+K96,SUM(D96:I96)),"")</f>
        <v>584.5941473979799</v>
      </c>
      <c r="K96" s="20">
        <f t="shared" si="6"/>
        <v>362.7364950329718</v>
      </c>
      <c r="L96" s="19">
        <f t="shared" si="7"/>
        <v>86834.90115554821</v>
      </c>
    </row>
    <row r="97" spans="2:12" ht="12.75">
      <c r="B97" s="52">
        <f aca="true" t="shared" si="13" ref="B97:B160">IF(AND(L96&gt;0,L96&lt;&gt;""),DATE(YEAR(B96),MONTH(B96)+1,DAY(B96)),"")</f>
        <v>40725</v>
      </c>
      <c r="C97" s="52"/>
      <c r="D97" s="20">
        <f t="shared" si="8"/>
        <v>534.5941473979799</v>
      </c>
      <c r="E97" s="20">
        <f t="shared" si="9"/>
        <v>50</v>
      </c>
      <c r="F97" s="47">
        <f t="shared" si="10"/>
      </c>
      <c r="G97" s="47"/>
      <c r="H97" s="47"/>
      <c r="I97" s="20">
        <f t="shared" si="11"/>
      </c>
      <c r="J97" s="20">
        <f t="shared" si="12"/>
        <v>584.5941473979799</v>
      </c>
      <c r="K97" s="20">
        <f aca="true" t="shared" si="14" ref="K97:K160">IF(D97&lt;&gt;"",L96*$E$11/12,"")</f>
        <v>361.81208814811754</v>
      </c>
      <c r="L97" s="19">
        <f aca="true" t="shared" si="15" ref="L97:L160">IF(D97&lt;&gt;"",L96-J97+K97,"")</f>
        <v>86612.11909629835</v>
      </c>
    </row>
    <row r="98" spans="2:12" ht="12.75">
      <c r="B98" s="52">
        <f t="shared" si="13"/>
        <v>40756</v>
      </c>
      <c r="C98" s="52"/>
      <c r="D98" s="20">
        <f t="shared" si="8"/>
        <v>534.5941473979799</v>
      </c>
      <c r="E98" s="20">
        <f t="shared" si="9"/>
        <v>50</v>
      </c>
      <c r="F98" s="47">
        <f t="shared" si="10"/>
      </c>
      <c r="G98" s="47"/>
      <c r="H98" s="47"/>
      <c r="I98" s="20">
        <f t="shared" si="11"/>
      </c>
      <c r="J98" s="20">
        <f t="shared" si="12"/>
        <v>584.5941473979799</v>
      </c>
      <c r="K98" s="20">
        <f t="shared" si="14"/>
        <v>360.8838295679098</v>
      </c>
      <c r="L98" s="19">
        <f t="shared" si="15"/>
        <v>86388.40877846829</v>
      </c>
    </row>
    <row r="99" spans="2:12" ht="12.75">
      <c r="B99" s="52">
        <f t="shared" si="13"/>
        <v>40787</v>
      </c>
      <c r="C99" s="52"/>
      <c r="D99" s="20">
        <f t="shared" si="8"/>
        <v>534.5941473979799</v>
      </c>
      <c r="E99" s="20">
        <f t="shared" si="9"/>
        <v>50</v>
      </c>
      <c r="F99" s="47">
        <f t="shared" si="10"/>
      </c>
      <c r="G99" s="47"/>
      <c r="H99" s="47"/>
      <c r="I99" s="20">
        <f t="shared" si="11"/>
      </c>
      <c r="J99" s="20">
        <f t="shared" si="12"/>
        <v>584.5941473979799</v>
      </c>
      <c r="K99" s="20">
        <f t="shared" si="14"/>
        <v>359.9517032436179</v>
      </c>
      <c r="L99" s="19">
        <f t="shared" si="15"/>
        <v>86163.76633431393</v>
      </c>
    </row>
    <row r="100" spans="2:12" ht="12.75">
      <c r="B100" s="52">
        <f t="shared" si="13"/>
        <v>40817</v>
      </c>
      <c r="C100" s="52"/>
      <c r="D100" s="20">
        <f t="shared" si="8"/>
        <v>534.5941473979799</v>
      </c>
      <c r="E100" s="20">
        <f t="shared" si="9"/>
        <v>50</v>
      </c>
      <c r="F100" s="47">
        <f t="shared" si="10"/>
      </c>
      <c r="G100" s="47"/>
      <c r="H100" s="47"/>
      <c r="I100" s="20">
        <f t="shared" si="11"/>
      </c>
      <c r="J100" s="20">
        <f t="shared" si="12"/>
        <v>584.5941473979799</v>
      </c>
      <c r="K100" s="20">
        <f t="shared" si="14"/>
        <v>359.01569305964136</v>
      </c>
      <c r="L100" s="19">
        <f t="shared" si="15"/>
        <v>85938.1878799756</v>
      </c>
    </row>
    <row r="101" spans="2:12" ht="12.75">
      <c r="B101" s="52">
        <f t="shared" si="13"/>
        <v>40848</v>
      </c>
      <c r="C101" s="52"/>
      <c r="D101" s="20">
        <f t="shared" si="8"/>
        <v>534.5941473979799</v>
      </c>
      <c r="E101" s="20">
        <f t="shared" si="9"/>
        <v>50</v>
      </c>
      <c r="F101" s="47">
        <f t="shared" si="10"/>
      </c>
      <c r="G101" s="47"/>
      <c r="H101" s="47"/>
      <c r="I101" s="20">
        <f t="shared" si="11"/>
      </c>
      <c r="J101" s="20">
        <f t="shared" si="12"/>
        <v>584.5941473979799</v>
      </c>
      <c r="K101" s="20">
        <f t="shared" si="14"/>
        <v>358.07578283323164</v>
      </c>
      <c r="L101" s="19">
        <f t="shared" si="15"/>
        <v>85711.66951541085</v>
      </c>
    </row>
    <row r="102" spans="2:12" ht="12.75">
      <c r="B102" s="52">
        <f t="shared" si="13"/>
        <v>40878</v>
      </c>
      <c r="C102" s="52"/>
      <c r="D102" s="20">
        <f t="shared" si="8"/>
        <v>534.5941473979799</v>
      </c>
      <c r="E102" s="20">
        <f t="shared" si="9"/>
        <v>50</v>
      </c>
      <c r="F102" s="47">
        <f t="shared" si="10"/>
      </c>
      <c r="G102" s="47"/>
      <c r="H102" s="47"/>
      <c r="I102" s="20">
        <f t="shared" si="11"/>
      </c>
      <c r="J102" s="20">
        <f t="shared" si="12"/>
        <v>584.5941473979799</v>
      </c>
      <c r="K102" s="20">
        <f t="shared" si="14"/>
        <v>357.1319563142119</v>
      </c>
      <c r="L102" s="19">
        <f t="shared" si="15"/>
        <v>85484.20732432709</v>
      </c>
    </row>
    <row r="103" spans="2:12" ht="12.75">
      <c r="B103" s="52">
        <f t="shared" si="13"/>
        <v>40909</v>
      </c>
      <c r="C103" s="52"/>
      <c r="D103" s="20">
        <f t="shared" si="8"/>
        <v>534.5941473979799</v>
      </c>
      <c r="E103" s="20">
        <f t="shared" si="9"/>
        <v>50</v>
      </c>
      <c r="F103" s="47">
        <f t="shared" si="10"/>
      </c>
      <c r="G103" s="47"/>
      <c r="H103" s="47"/>
      <c r="I103" s="20">
        <f t="shared" si="11"/>
      </c>
      <c r="J103" s="20">
        <f t="shared" si="12"/>
        <v>584.5941473979799</v>
      </c>
      <c r="K103" s="20">
        <f t="shared" si="14"/>
        <v>356.1841971846962</v>
      </c>
      <c r="L103" s="19">
        <f t="shared" si="15"/>
        <v>85255.79737411381</v>
      </c>
    </row>
    <row r="104" spans="2:12" ht="12.75">
      <c r="B104" s="52">
        <f t="shared" si="13"/>
        <v>40940</v>
      </c>
      <c r="C104" s="52"/>
      <c r="D104" s="20">
        <f t="shared" si="8"/>
        <v>534.5941473979799</v>
      </c>
      <c r="E104" s="20">
        <f t="shared" si="9"/>
        <v>50</v>
      </c>
      <c r="F104" s="47">
        <f t="shared" si="10"/>
      </c>
      <c r="G104" s="47"/>
      <c r="H104" s="47"/>
      <c r="I104" s="20">
        <f t="shared" si="11"/>
      </c>
      <c r="J104" s="20">
        <f t="shared" si="12"/>
        <v>584.5941473979799</v>
      </c>
      <c r="K104" s="20">
        <f t="shared" si="14"/>
        <v>355.2324890588075</v>
      </c>
      <c r="L104" s="19">
        <f t="shared" si="15"/>
        <v>85026.43571577464</v>
      </c>
    </row>
    <row r="105" spans="2:12" ht="12.75">
      <c r="B105" s="52">
        <f t="shared" si="13"/>
        <v>40969</v>
      </c>
      <c r="C105" s="52"/>
      <c r="D105" s="20">
        <f t="shared" si="8"/>
        <v>534.5941473979799</v>
      </c>
      <c r="E105" s="20">
        <f t="shared" si="9"/>
        <v>50</v>
      </c>
      <c r="F105" s="47">
        <f t="shared" si="10"/>
      </c>
      <c r="G105" s="47"/>
      <c r="H105" s="47"/>
      <c r="I105" s="20">
        <f t="shared" si="11"/>
      </c>
      <c r="J105" s="20">
        <f t="shared" si="12"/>
        <v>584.5941473979799</v>
      </c>
      <c r="K105" s="20">
        <f t="shared" si="14"/>
        <v>354.27681548239434</v>
      </c>
      <c r="L105" s="19">
        <f t="shared" si="15"/>
        <v>84796.11838385907</v>
      </c>
    </row>
    <row r="106" spans="2:12" ht="12.75">
      <c r="B106" s="52">
        <f t="shared" si="13"/>
        <v>41000</v>
      </c>
      <c r="C106" s="52"/>
      <c r="D106" s="20">
        <f t="shared" si="8"/>
        <v>534.5941473979799</v>
      </c>
      <c r="E106" s="20">
        <f t="shared" si="9"/>
        <v>50</v>
      </c>
      <c r="F106" s="47">
        <f t="shared" si="10"/>
      </c>
      <c r="G106" s="47"/>
      <c r="H106" s="47"/>
      <c r="I106" s="20">
        <f t="shared" si="11"/>
      </c>
      <c r="J106" s="20">
        <f t="shared" si="12"/>
        <v>584.5941473979799</v>
      </c>
      <c r="K106" s="20">
        <f t="shared" si="14"/>
        <v>353.3171599327461</v>
      </c>
      <c r="L106" s="19">
        <f t="shared" si="15"/>
        <v>84564.84139639384</v>
      </c>
    </row>
    <row r="107" spans="2:12" ht="12.75">
      <c r="B107" s="52">
        <f t="shared" si="13"/>
        <v>41030</v>
      </c>
      <c r="C107" s="52"/>
      <c r="D107" s="20">
        <f t="shared" si="8"/>
        <v>534.5941473979799</v>
      </c>
      <c r="E107" s="20">
        <f t="shared" si="9"/>
        <v>50</v>
      </c>
      <c r="F107" s="47">
        <f t="shared" si="10"/>
        <v>15</v>
      </c>
      <c r="G107" s="47"/>
      <c r="H107" s="47"/>
      <c r="I107" s="20">
        <f t="shared" si="11"/>
      </c>
      <c r="J107" s="20">
        <f t="shared" si="12"/>
        <v>599.5941473979799</v>
      </c>
      <c r="K107" s="20">
        <f t="shared" si="14"/>
        <v>352.35350581830767</v>
      </c>
      <c r="L107" s="19">
        <f t="shared" si="15"/>
        <v>84317.60075481416</v>
      </c>
    </row>
    <row r="108" spans="2:12" ht="12.75">
      <c r="B108" s="52">
        <f t="shared" si="13"/>
        <v>41061</v>
      </c>
      <c r="C108" s="52"/>
      <c r="D108" s="20">
        <f t="shared" si="8"/>
        <v>534.5941473979799</v>
      </c>
      <c r="E108" s="20">
        <f t="shared" si="9"/>
        <v>50</v>
      </c>
      <c r="F108" s="47">
        <f t="shared" si="10"/>
      </c>
      <c r="G108" s="47"/>
      <c r="H108" s="47"/>
      <c r="I108" s="20">
        <f t="shared" si="11"/>
      </c>
      <c r="J108" s="20">
        <f t="shared" si="12"/>
        <v>584.5941473979799</v>
      </c>
      <c r="K108" s="20">
        <f t="shared" si="14"/>
        <v>351.3233364783924</v>
      </c>
      <c r="L108" s="19">
        <f t="shared" si="15"/>
        <v>84084.32994389458</v>
      </c>
    </row>
    <row r="109" spans="2:12" ht="12.75">
      <c r="B109" s="52">
        <f t="shared" si="13"/>
        <v>41091</v>
      </c>
      <c r="C109" s="52"/>
      <c r="D109" s="20">
        <f t="shared" si="8"/>
        <v>534.5941473979799</v>
      </c>
      <c r="E109" s="20">
        <f t="shared" si="9"/>
        <v>50</v>
      </c>
      <c r="F109" s="47">
        <f t="shared" si="10"/>
      </c>
      <c r="G109" s="47"/>
      <c r="H109" s="47"/>
      <c r="I109" s="20">
        <f t="shared" si="11"/>
      </c>
      <c r="J109" s="20">
        <f t="shared" si="12"/>
        <v>584.5941473979799</v>
      </c>
      <c r="K109" s="20">
        <f t="shared" si="14"/>
        <v>350.3513747662275</v>
      </c>
      <c r="L109" s="19">
        <f t="shared" si="15"/>
        <v>83850.08717126283</v>
      </c>
    </row>
    <row r="110" spans="2:12" ht="12.75">
      <c r="B110" s="52">
        <f t="shared" si="13"/>
        <v>41122</v>
      </c>
      <c r="C110" s="52"/>
      <c r="D110" s="20">
        <f t="shared" si="8"/>
        <v>534.5941473979799</v>
      </c>
      <c r="E110" s="20">
        <f t="shared" si="9"/>
        <v>50</v>
      </c>
      <c r="F110" s="47">
        <f t="shared" si="10"/>
      </c>
      <c r="G110" s="47"/>
      <c r="H110" s="47"/>
      <c r="I110" s="20">
        <f t="shared" si="11"/>
      </c>
      <c r="J110" s="20">
        <f t="shared" si="12"/>
        <v>584.5941473979799</v>
      </c>
      <c r="K110" s="20">
        <f t="shared" si="14"/>
        <v>349.37536321359516</v>
      </c>
      <c r="L110" s="19">
        <f t="shared" si="15"/>
        <v>83614.86838707844</v>
      </c>
    </row>
    <row r="111" spans="2:12" ht="12.75">
      <c r="B111" s="52">
        <f t="shared" si="13"/>
        <v>41153</v>
      </c>
      <c r="C111" s="52"/>
      <c r="D111" s="20">
        <f t="shared" si="8"/>
        <v>534.5941473979799</v>
      </c>
      <c r="E111" s="20">
        <f t="shared" si="9"/>
        <v>50</v>
      </c>
      <c r="F111" s="47">
        <f t="shared" si="10"/>
      </c>
      <c r="G111" s="47"/>
      <c r="H111" s="47"/>
      <c r="I111" s="20">
        <f t="shared" si="11"/>
      </c>
      <c r="J111" s="20">
        <f t="shared" si="12"/>
        <v>584.5941473979799</v>
      </c>
      <c r="K111" s="20">
        <f t="shared" si="14"/>
        <v>348.3952849461602</v>
      </c>
      <c r="L111" s="19">
        <f t="shared" si="15"/>
        <v>83378.66952462663</v>
      </c>
    </row>
    <row r="112" spans="2:12" ht="12.75">
      <c r="B112" s="52">
        <f t="shared" si="13"/>
        <v>41183</v>
      </c>
      <c r="C112" s="52"/>
      <c r="D112" s="20">
        <f t="shared" si="8"/>
        <v>534.5941473979799</v>
      </c>
      <c r="E112" s="20">
        <f t="shared" si="9"/>
        <v>50</v>
      </c>
      <c r="F112" s="47">
        <f t="shared" si="10"/>
      </c>
      <c r="G112" s="47"/>
      <c r="H112" s="47"/>
      <c r="I112" s="20">
        <f t="shared" si="11"/>
      </c>
      <c r="J112" s="20">
        <f t="shared" si="12"/>
        <v>584.5941473979799</v>
      </c>
      <c r="K112" s="20">
        <f t="shared" si="14"/>
        <v>347.4111230192777</v>
      </c>
      <c r="L112" s="19">
        <f t="shared" si="15"/>
        <v>83141.48650024793</v>
      </c>
    </row>
    <row r="113" spans="2:12" ht="12.75">
      <c r="B113" s="52">
        <f t="shared" si="13"/>
        <v>41214</v>
      </c>
      <c r="C113" s="52"/>
      <c r="D113" s="20">
        <f t="shared" si="8"/>
        <v>534.5941473979799</v>
      </c>
      <c r="E113" s="20">
        <f t="shared" si="9"/>
        <v>50</v>
      </c>
      <c r="F113" s="47">
        <f t="shared" si="10"/>
      </c>
      <c r="G113" s="47"/>
      <c r="H113" s="47"/>
      <c r="I113" s="20">
        <f t="shared" si="11"/>
      </c>
      <c r="J113" s="20">
        <f t="shared" si="12"/>
        <v>584.5941473979799</v>
      </c>
      <c r="K113" s="20">
        <f t="shared" si="14"/>
        <v>346.4228604176997</v>
      </c>
      <c r="L113" s="19">
        <f t="shared" si="15"/>
        <v>82903.31521326766</v>
      </c>
    </row>
    <row r="114" spans="2:12" ht="12.75">
      <c r="B114" s="52">
        <f t="shared" si="13"/>
        <v>41244</v>
      </c>
      <c r="C114" s="52"/>
      <c r="D114" s="20">
        <f t="shared" si="8"/>
        <v>534.5941473979799</v>
      </c>
      <c r="E114" s="20">
        <f t="shared" si="9"/>
        <v>50</v>
      </c>
      <c r="F114" s="47">
        <f t="shared" si="10"/>
      </c>
      <c r="G114" s="47"/>
      <c r="H114" s="47"/>
      <c r="I114" s="20">
        <f t="shared" si="11"/>
      </c>
      <c r="J114" s="20">
        <f t="shared" si="12"/>
        <v>584.5941473979799</v>
      </c>
      <c r="K114" s="20">
        <f t="shared" si="14"/>
        <v>345.430480055282</v>
      </c>
      <c r="L114" s="19">
        <f t="shared" si="15"/>
        <v>82664.15154592496</v>
      </c>
    </row>
    <row r="115" spans="2:12" ht="12.75">
      <c r="B115" s="52">
        <f t="shared" si="13"/>
        <v>41275</v>
      </c>
      <c r="C115" s="52"/>
      <c r="D115" s="20">
        <f t="shared" si="8"/>
        <v>534.5941473979799</v>
      </c>
      <c r="E115" s="20">
        <f t="shared" si="9"/>
        <v>50</v>
      </c>
      <c r="F115" s="47">
        <f t="shared" si="10"/>
      </c>
      <c r="G115" s="47"/>
      <c r="H115" s="47"/>
      <c r="I115" s="20">
        <f t="shared" si="11"/>
      </c>
      <c r="J115" s="20">
        <f t="shared" si="12"/>
        <v>584.5941473979799</v>
      </c>
      <c r="K115" s="20">
        <f t="shared" si="14"/>
        <v>344.43396477468735</v>
      </c>
      <c r="L115" s="19">
        <f t="shared" si="15"/>
        <v>82423.99136330167</v>
      </c>
    </row>
    <row r="116" spans="2:12" ht="12.75">
      <c r="B116" s="52">
        <f t="shared" si="13"/>
        <v>41306</v>
      </c>
      <c r="C116" s="52"/>
      <c r="D116" s="20">
        <f t="shared" si="8"/>
        <v>534.5941473979799</v>
      </c>
      <c r="E116" s="20">
        <f t="shared" si="9"/>
        <v>50</v>
      </c>
      <c r="F116" s="47">
        <f t="shared" si="10"/>
      </c>
      <c r="G116" s="47"/>
      <c r="H116" s="47"/>
      <c r="I116" s="20">
        <f t="shared" si="11"/>
      </c>
      <c r="J116" s="20">
        <f t="shared" si="12"/>
        <v>584.5941473979799</v>
      </c>
      <c r="K116" s="20">
        <f t="shared" si="14"/>
        <v>343.4332973470903</v>
      </c>
      <c r="L116" s="19">
        <f t="shared" si="15"/>
        <v>82182.83051325078</v>
      </c>
    </row>
    <row r="117" spans="2:12" ht="12.75">
      <c r="B117" s="52">
        <f t="shared" si="13"/>
        <v>41334</v>
      </c>
      <c r="C117" s="52"/>
      <c r="D117" s="20">
        <f t="shared" si="8"/>
        <v>534.5941473979799</v>
      </c>
      <c r="E117" s="20">
        <f t="shared" si="9"/>
        <v>50</v>
      </c>
      <c r="F117" s="47">
        <f t="shared" si="10"/>
      </c>
      <c r="G117" s="47"/>
      <c r="H117" s="47"/>
      <c r="I117" s="20">
        <f t="shared" si="11"/>
      </c>
      <c r="J117" s="20">
        <f t="shared" si="12"/>
        <v>584.5941473979799</v>
      </c>
      <c r="K117" s="20">
        <f t="shared" si="14"/>
        <v>342.4284604718783</v>
      </c>
      <c r="L117" s="19">
        <f t="shared" si="15"/>
        <v>81940.66482632469</v>
      </c>
    </row>
    <row r="118" spans="2:12" ht="12.75">
      <c r="B118" s="52">
        <f t="shared" si="13"/>
        <v>41365</v>
      </c>
      <c r="C118" s="52"/>
      <c r="D118" s="20">
        <f t="shared" si="8"/>
        <v>534.5941473979799</v>
      </c>
      <c r="E118" s="20">
        <f t="shared" si="9"/>
        <v>50</v>
      </c>
      <c r="F118" s="47">
        <f t="shared" si="10"/>
      </c>
      <c r="G118" s="47"/>
      <c r="H118" s="47"/>
      <c r="I118" s="20">
        <f t="shared" si="11"/>
      </c>
      <c r="J118" s="20">
        <f t="shared" si="12"/>
        <v>584.5941473979799</v>
      </c>
      <c r="K118" s="20">
        <f t="shared" si="14"/>
        <v>341.41943677635294</v>
      </c>
      <c r="L118" s="19">
        <f t="shared" si="15"/>
        <v>81697.49011570307</v>
      </c>
    </row>
    <row r="119" spans="2:12" ht="12.75">
      <c r="B119" s="52">
        <f t="shared" si="13"/>
        <v>41395</v>
      </c>
      <c r="C119" s="52"/>
      <c r="D119" s="20">
        <f t="shared" si="8"/>
        <v>534.5941473979799</v>
      </c>
      <c r="E119" s="20">
        <f t="shared" si="9"/>
        <v>50</v>
      </c>
      <c r="F119" s="47">
        <f t="shared" si="10"/>
        <v>15</v>
      </c>
      <c r="G119" s="47"/>
      <c r="H119" s="47"/>
      <c r="I119" s="20">
        <f t="shared" si="11"/>
      </c>
      <c r="J119" s="20">
        <f t="shared" si="12"/>
        <v>599.5941473979799</v>
      </c>
      <c r="K119" s="20">
        <f t="shared" si="14"/>
        <v>340.40620881542947</v>
      </c>
      <c r="L119" s="19">
        <f t="shared" si="15"/>
        <v>81438.30217712052</v>
      </c>
    </row>
    <row r="120" spans="2:12" ht="12.75">
      <c r="B120" s="52">
        <f t="shared" si="13"/>
        <v>41426</v>
      </c>
      <c r="C120" s="52"/>
      <c r="D120" s="20">
        <f t="shared" si="8"/>
        <v>534.5941473979799</v>
      </c>
      <c r="E120" s="20">
        <f t="shared" si="9"/>
        <v>50</v>
      </c>
      <c r="F120" s="47">
        <f t="shared" si="10"/>
      </c>
      <c r="G120" s="47"/>
      <c r="H120" s="47"/>
      <c r="I120" s="20">
        <f t="shared" si="11"/>
      </c>
      <c r="J120" s="20">
        <f t="shared" si="12"/>
        <v>584.5941473979799</v>
      </c>
      <c r="K120" s="20">
        <f t="shared" si="14"/>
        <v>339.3262590713355</v>
      </c>
      <c r="L120" s="19">
        <f t="shared" si="15"/>
        <v>81193.03428879389</v>
      </c>
    </row>
    <row r="121" spans="2:12" ht="12.75">
      <c r="B121" s="52">
        <f t="shared" si="13"/>
        <v>41456</v>
      </c>
      <c r="C121" s="52"/>
      <c r="D121" s="20">
        <f t="shared" si="8"/>
        <v>534.5941473979799</v>
      </c>
      <c r="E121" s="20">
        <f t="shared" si="9"/>
        <v>50</v>
      </c>
      <c r="F121" s="47">
        <f t="shared" si="10"/>
      </c>
      <c r="G121" s="47"/>
      <c r="H121" s="47"/>
      <c r="I121" s="20">
        <f t="shared" si="11"/>
      </c>
      <c r="J121" s="20">
        <f t="shared" si="12"/>
        <v>584.5941473979799</v>
      </c>
      <c r="K121" s="20">
        <f t="shared" si="14"/>
        <v>338.30430953664126</v>
      </c>
      <c r="L121" s="19">
        <f t="shared" si="15"/>
        <v>80946.74445093256</v>
      </c>
    </row>
    <row r="122" spans="2:12" ht="12.75">
      <c r="B122" s="52">
        <f t="shared" si="13"/>
        <v>41487</v>
      </c>
      <c r="C122" s="52"/>
      <c r="D122" s="20">
        <f t="shared" si="8"/>
        <v>534.5941473979799</v>
      </c>
      <c r="E122" s="20">
        <f t="shared" si="9"/>
        <v>50</v>
      </c>
      <c r="F122" s="47">
        <f t="shared" si="10"/>
      </c>
      <c r="G122" s="47"/>
      <c r="H122" s="47"/>
      <c r="I122" s="20">
        <f t="shared" si="11"/>
      </c>
      <c r="J122" s="20">
        <f t="shared" si="12"/>
        <v>584.5941473979799</v>
      </c>
      <c r="K122" s="20">
        <f t="shared" si="14"/>
        <v>337.2781018788857</v>
      </c>
      <c r="L122" s="19">
        <f t="shared" si="15"/>
        <v>80699.42840541346</v>
      </c>
    </row>
    <row r="123" spans="2:12" ht="12.75">
      <c r="B123" s="52">
        <f t="shared" si="13"/>
        <v>41518</v>
      </c>
      <c r="C123" s="52"/>
      <c r="D123" s="20">
        <f t="shared" si="8"/>
        <v>534.5941473979799</v>
      </c>
      <c r="E123" s="20">
        <f t="shared" si="9"/>
        <v>50</v>
      </c>
      <c r="F123" s="47">
        <f t="shared" si="10"/>
      </c>
      <c r="G123" s="47"/>
      <c r="H123" s="47"/>
      <c r="I123" s="20">
        <f t="shared" si="11"/>
      </c>
      <c r="J123" s="20">
        <f t="shared" si="12"/>
        <v>584.5941473979799</v>
      </c>
      <c r="K123" s="20">
        <f t="shared" si="14"/>
        <v>336.2476183558894</v>
      </c>
      <c r="L123" s="19">
        <f t="shared" si="15"/>
        <v>80451.08187637138</v>
      </c>
    </row>
    <row r="124" spans="2:12" ht="12.75">
      <c r="B124" s="52">
        <f t="shared" si="13"/>
        <v>41548</v>
      </c>
      <c r="C124" s="52"/>
      <c r="D124" s="20">
        <f t="shared" si="8"/>
        <v>534.5941473979799</v>
      </c>
      <c r="E124" s="20">
        <f t="shared" si="9"/>
        <v>50</v>
      </c>
      <c r="F124" s="47">
        <f t="shared" si="10"/>
      </c>
      <c r="G124" s="47"/>
      <c r="H124" s="47"/>
      <c r="I124" s="20">
        <f t="shared" si="11"/>
      </c>
      <c r="J124" s="20">
        <f t="shared" si="12"/>
        <v>584.5941473979799</v>
      </c>
      <c r="K124" s="20">
        <f t="shared" si="14"/>
        <v>335.2128411515474</v>
      </c>
      <c r="L124" s="19">
        <f t="shared" si="15"/>
        <v>80201.70057012494</v>
      </c>
    </row>
    <row r="125" spans="2:12" ht="12.75">
      <c r="B125" s="52">
        <f t="shared" si="13"/>
        <v>41579</v>
      </c>
      <c r="C125" s="52"/>
      <c r="D125" s="20">
        <f t="shared" si="8"/>
        <v>534.5941473979799</v>
      </c>
      <c r="E125" s="20">
        <f t="shared" si="9"/>
        <v>50</v>
      </c>
      <c r="F125" s="47">
        <f t="shared" si="10"/>
      </c>
      <c r="G125" s="47"/>
      <c r="H125" s="47"/>
      <c r="I125" s="20">
        <f t="shared" si="11"/>
      </c>
      <c r="J125" s="20">
        <f t="shared" si="12"/>
        <v>584.5941473979799</v>
      </c>
      <c r="K125" s="20">
        <f t="shared" si="14"/>
        <v>334.1737523755206</v>
      </c>
      <c r="L125" s="19">
        <f t="shared" si="15"/>
        <v>79951.28017510248</v>
      </c>
    </row>
    <row r="126" spans="2:12" ht="12.75">
      <c r="B126" s="52">
        <f t="shared" si="13"/>
        <v>41609</v>
      </c>
      <c r="C126" s="52"/>
      <c r="D126" s="20">
        <f t="shared" si="8"/>
        <v>534.5941473979799</v>
      </c>
      <c r="E126" s="20">
        <f t="shared" si="9"/>
        <v>50</v>
      </c>
      <c r="F126" s="47">
        <f t="shared" si="10"/>
      </c>
      <c r="G126" s="47"/>
      <c r="H126" s="47"/>
      <c r="I126" s="20">
        <f t="shared" si="11"/>
      </c>
      <c r="J126" s="20">
        <f t="shared" si="12"/>
        <v>584.5941473979799</v>
      </c>
      <c r="K126" s="20">
        <f t="shared" si="14"/>
        <v>333.13033406292703</v>
      </c>
      <c r="L126" s="19">
        <f t="shared" si="15"/>
        <v>79699.81636176743</v>
      </c>
    </row>
    <row r="127" spans="2:12" ht="12.75">
      <c r="B127" s="52">
        <f t="shared" si="13"/>
        <v>41640</v>
      </c>
      <c r="C127" s="52"/>
      <c r="D127" s="20">
        <f t="shared" si="8"/>
        <v>534.5941473979799</v>
      </c>
      <c r="E127" s="20">
        <f t="shared" si="9"/>
        <v>50</v>
      </c>
      <c r="F127" s="47">
        <f t="shared" si="10"/>
      </c>
      <c r="G127" s="47"/>
      <c r="H127" s="47"/>
      <c r="I127" s="20">
        <f t="shared" si="11"/>
      </c>
      <c r="J127" s="20">
        <f t="shared" si="12"/>
        <v>584.5941473979799</v>
      </c>
      <c r="K127" s="20">
        <f t="shared" si="14"/>
        <v>332.082568174031</v>
      </c>
      <c r="L127" s="19">
        <f t="shared" si="15"/>
        <v>79447.30478254348</v>
      </c>
    </row>
    <row r="128" spans="2:12" ht="12.75">
      <c r="B128" s="52">
        <f t="shared" si="13"/>
        <v>41671</v>
      </c>
      <c r="C128" s="52"/>
      <c r="D128" s="20">
        <f t="shared" si="8"/>
        <v>534.5941473979799</v>
      </c>
      <c r="E128" s="20">
        <f t="shared" si="9"/>
        <v>50</v>
      </c>
      <c r="F128" s="47">
        <f t="shared" si="10"/>
      </c>
      <c r="G128" s="47"/>
      <c r="H128" s="47"/>
      <c r="I128" s="20">
        <f t="shared" si="11"/>
      </c>
      <c r="J128" s="20">
        <f t="shared" si="12"/>
        <v>584.5941473979799</v>
      </c>
      <c r="K128" s="20">
        <f t="shared" si="14"/>
        <v>331.03043659393114</v>
      </c>
      <c r="L128" s="19">
        <f t="shared" si="15"/>
        <v>79193.74107173944</v>
      </c>
    </row>
    <row r="129" spans="2:12" ht="12.75">
      <c r="B129" s="52">
        <f t="shared" si="13"/>
        <v>41699</v>
      </c>
      <c r="C129" s="52"/>
      <c r="D129" s="20">
        <f t="shared" si="8"/>
        <v>534.5941473979799</v>
      </c>
      <c r="E129" s="20">
        <f t="shared" si="9"/>
        <v>50</v>
      </c>
      <c r="F129" s="47">
        <f t="shared" si="10"/>
      </c>
      <c r="G129" s="47"/>
      <c r="H129" s="47"/>
      <c r="I129" s="20">
        <f t="shared" si="11"/>
      </c>
      <c r="J129" s="20">
        <f t="shared" si="12"/>
        <v>584.5941473979799</v>
      </c>
      <c r="K129" s="20">
        <f t="shared" si="14"/>
        <v>329.97392113224765</v>
      </c>
      <c r="L129" s="19">
        <f t="shared" si="15"/>
        <v>78939.1208454737</v>
      </c>
    </row>
    <row r="130" spans="2:12" ht="12.75">
      <c r="B130" s="52">
        <f t="shared" si="13"/>
        <v>41730</v>
      </c>
      <c r="C130" s="52"/>
      <c r="D130" s="20">
        <f t="shared" si="8"/>
        <v>534.5941473979799</v>
      </c>
      <c r="E130" s="20">
        <f t="shared" si="9"/>
        <v>50</v>
      </c>
      <c r="F130" s="47">
        <f t="shared" si="10"/>
      </c>
      <c r="G130" s="47"/>
      <c r="H130" s="47"/>
      <c r="I130" s="20">
        <f t="shared" si="11"/>
      </c>
      <c r="J130" s="20">
        <f t="shared" si="12"/>
        <v>584.5941473979799</v>
      </c>
      <c r="K130" s="20">
        <f t="shared" si="14"/>
        <v>328.9130035228071</v>
      </c>
      <c r="L130" s="19">
        <f t="shared" si="15"/>
        <v>78683.43970159853</v>
      </c>
    </row>
    <row r="131" spans="2:12" ht="12.75">
      <c r="B131" s="52">
        <f t="shared" si="13"/>
        <v>41760</v>
      </c>
      <c r="C131" s="52"/>
      <c r="D131" s="20">
        <f t="shared" si="8"/>
        <v>534.5941473979799</v>
      </c>
      <c r="E131" s="20">
        <f t="shared" si="9"/>
        <v>50</v>
      </c>
      <c r="F131" s="47">
        <f t="shared" si="10"/>
        <v>15</v>
      </c>
      <c r="G131" s="47"/>
      <c r="H131" s="47"/>
      <c r="I131" s="20">
        <f t="shared" si="11"/>
      </c>
      <c r="J131" s="20">
        <f t="shared" si="12"/>
        <v>599.5941473979799</v>
      </c>
      <c r="K131" s="20">
        <f t="shared" si="14"/>
        <v>327.8476654233272</v>
      </c>
      <c r="L131" s="19">
        <f t="shared" si="15"/>
        <v>78411.69321962388</v>
      </c>
    </row>
    <row r="132" spans="2:12" ht="12.75">
      <c r="B132" s="52">
        <f t="shared" si="13"/>
        <v>41791</v>
      </c>
      <c r="C132" s="52"/>
      <c r="D132" s="20">
        <f t="shared" si="8"/>
        <v>534.5941473979799</v>
      </c>
      <c r="E132" s="20">
        <f t="shared" si="9"/>
        <v>50</v>
      </c>
      <c r="F132" s="47">
        <f t="shared" si="10"/>
      </c>
      <c r="G132" s="47"/>
      <c r="H132" s="47"/>
      <c r="I132" s="20">
        <f t="shared" si="11"/>
      </c>
      <c r="J132" s="20">
        <f t="shared" si="12"/>
        <v>584.5941473979799</v>
      </c>
      <c r="K132" s="20">
        <f t="shared" si="14"/>
        <v>326.71538841509954</v>
      </c>
      <c r="L132" s="19">
        <f t="shared" si="15"/>
        <v>78153.814460641</v>
      </c>
    </row>
    <row r="133" spans="2:12" ht="12.75">
      <c r="B133" s="52">
        <f t="shared" si="13"/>
        <v>41821</v>
      </c>
      <c r="C133" s="52"/>
      <c r="D133" s="20">
        <f t="shared" si="8"/>
        <v>534.5941473979799</v>
      </c>
      <c r="E133" s="20">
        <f t="shared" si="9"/>
        <v>50</v>
      </c>
      <c r="F133" s="47">
        <f t="shared" si="10"/>
      </c>
      <c r="G133" s="47"/>
      <c r="H133" s="47"/>
      <c r="I133" s="20">
        <f t="shared" si="11"/>
      </c>
      <c r="J133" s="20">
        <f t="shared" si="12"/>
        <v>584.5941473979799</v>
      </c>
      <c r="K133" s="20">
        <f t="shared" si="14"/>
        <v>325.6408935860042</v>
      </c>
      <c r="L133" s="19">
        <f t="shared" si="15"/>
        <v>77894.86120682904</v>
      </c>
    </row>
    <row r="134" spans="2:12" ht="12.75">
      <c r="B134" s="52">
        <f t="shared" si="13"/>
        <v>41852</v>
      </c>
      <c r="C134" s="52"/>
      <c r="D134" s="20">
        <f t="shared" si="8"/>
        <v>534.5941473979799</v>
      </c>
      <c r="E134" s="20">
        <f t="shared" si="9"/>
        <v>50</v>
      </c>
      <c r="F134" s="47">
        <f t="shared" si="10"/>
      </c>
      <c r="G134" s="47"/>
      <c r="H134" s="47"/>
      <c r="I134" s="20">
        <f t="shared" si="11"/>
      </c>
      <c r="J134" s="20">
        <f t="shared" si="12"/>
        <v>584.5941473979799</v>
      </c>
      <c r="K134" s="20">
        <f t="shared" si="14"/>
        <v>324.56192169512104</v>
      </c>
      <c r="L134" s="19">
        <f t="shared" si="15"/>
        <v>77634.82898112618</v>
      </c>
    </row>
    <row r="135" spans="2:12" ht="12.75">
      <c r="B135" s="52">
        <f t="shared" si="13"/>
        <v>41883</v>
      </c>
      <c r="C135" s="52"/>
      <c r="D135" s="20">
        <f t="shared" si="8"/>
        <v>534.5941473979799</v>
      </c>
      <c r="E135" s="20">
        <f t="shared" si="9"/>
        <v>50</v>
      </c>
      <c r="F135" s="47">
        <f t="shared" si="10"/>
      </c>
      <c r="G135" s="47"/>
      <c r="H135" s="47"/>
      <c r="I135" s="20">
        <f t="shared" si="11"/>
      </c>
      <c r="J135" s="20">
        <f t="shared" si="12"/>
        <v>584.5941473979799</v>
      </c>
      <c r="K135" s="20">
        <f t="shared" si="14"/>
        <v>323.4784540880258</v>
      </c>
      <c r="L135" s="19">
        <f t="shared" si="15"/>
        <v>77373.71328781622</v>
      </c>
    </row>
    <row r="136" spans="2:12" ht="12.75">
      <c r="B136" s="52">
        <f t="shared" si="13"/>
        <v>41913</v>
      </c>
      <c r="C136" s="52"/>
      <c r="D136" s="20">
        <f t="shared" si="8"/>
        <v>534.5941473979799</v>
      </c>
      <c r="E136" s="20">
        <f t="shared" si="9"/>
        <v>50</v>
      </c>
      <c r="F136" s="47">
        <f t="shared" si="10"/>
      </c>
      <c r="G136" s="47"/>
      <c r="H136" s="47"/>
      <c r="I136" s="20">
        <f t="shared" si="11"/>
      </c>
      <c r="J136" s="20">
        <f t="shared" si="12"/>
        <v>584.5941473979799</v>
      </c>
      <c r="K136" s="20">
        <f t="shared" si="14"/>
        <v>322.39047203256763</v>
      </c>
      <c r="L136" s="19">
        <f t="shared" si="15"/>
        <v>77111.50961245081</v>
      </c>
    </row>
    <row r="137" spans="2:12" ht="12.75">
      <c r="B137" s="52">
        <f t="shared" si="13"/>
        <v>41944</v>
      </c>
      <c r="C137" s="52"/>
      <c r="D137" s="20">
        <f t="shared" si="8"/>
        <v>534.5941473979799</v>
      </c>
      <c r="E137" s="20">
        <f t="shared" si="9"/>
        <v>50</v>
      </c>
      <c r="F137" s="47">
        <f t="shared" si="10"/>
      </c>
      <c r="G137" s="47"/>
      <c r="H137" s="47"/>
      <c r="I137" s="20">
        <f t="shared" si="11"/>
      </c>
      <c r="J137" s="20">
        <f t="shared" si="12"/>
        <v>584.5941473979799</v>
      </c>
      <c r="K137" s="20">
        <f t="shared" si="14"/>
        <v>321.2979567185451</v>
      </c>
      <c r="L137" s="19">
        <f t="shared" si="15"/>
        <v>76848.21342177138</v>
      </c>
    </row>
    <row r="138" spans="2:12" ht="12.75">
      <c r="B138" s="52">
        <f t="shared" si="13"/>
        <v>41974</v>
      </c>
      <c r="C138" s="52"/>
      <c r="D138" s="20">
        <f t="shared" si="8"/>
        <v>534.5941473979799</v>
      </c>
      <c r="E138" s="20">
        <f t="shared" si="9"/>
        <v>50</v>
      </c>
      <c r="F138" s="47">
        <f t="shared" si="10"/>
      </c>
      <c r="G138" s="47"/>
      <c r="H138" s="47"/>
      <c r="I138" s="20">
        <f t="shared" si="11"/>
      </c>
      <c r="J138" s="20">
        <f t="shared" si="12"/>
        <v>584.5941473979799</v>
      </c>
      <c r="K138" s="20">
        <f t="shared" si="14"/>
        <v>320.20088925738077</v>
      </c>
      <c r="L138" s="19">
        <f t="shared" si="15"/>
        <v>76583.82016363078</v>
      </c>
    </row>
    <row r="139" spans="2:12" ht="12.75">
      <c r="B139" s="52">
        <f t="shared" si="13"/>
        <v>42005</v>
      </c>
      <c r="C139" s="52"/>
      <c r="D139" s="20">
        <f t="shared" si="8"/>
        <v>534.5941473979799</v>
      </c>
      <c r="E139" s="20">
        <f t="shared" si="9"/>
        <v>50</v>
      </c>
      <c r="F139" s="47">
        <f t="shared" si="10"/>
      </c>
      <c r="G139" s="47"/>
      <c r="H139" s="47"/>
      <c r="I139" s="20">
        <f t="shared" si="11"/>
      </c>
      <c r="J139" s="20">
        <f t="shared" si="12"/>
        <v>584.5941473979799</v>
      </c>
      <c r="K139" s="20">
        <f t="shared" si="14"/>
        <v>319.0992506817949</v>
      </c>
      <c r="L139" s="19">
        <f t="shared" si="15"/>
        <v>76318.3252669146</v>
      </c>
    </row>
    <row r="140" spans="2:12" ht="12.75">
      <c r="B140" s="52">
        <f t="shared" si="13"/>
        <v>42036</v>
      </c>
      <c r="C140" s="52"/>
      <c r="D140" s="20">
        <f t="shared" si="8"/>
        <v>534.5941473979799</v>
      </c>
      <c r="E140" s="20">
        <f t="shared" si="9"/>
        <v>50</v>
      </c>
      <c r="F140" s="47">
        <f t="shared" si="10"/>
      </c>
      <c r="G140" s="47"/>
      <c r="H140" s="47"/>
      <c r="I140" s="20">
        <f t="shared" si="11"/>
      </c>
      <c r="J140" s="20">
        <f t="shared" si="12"/>
        <v>584.5941473979799</v>
      </c>
      <c r="K140" s="20">
        <f t="shared" si="14"/>
        <v>317.99302194547755</v>
      </c>
      <c r="L140" s="19">
        <f t="shared" si="15"/>
        <v>76051.72414146211</v>
      </c>
    </row>
    <row r="141" spans="2:12" ht="12.75">
      <c r="B141" s="52">
        <f t="shared" si="13"/>
        <v>42064</v>
      </c>
      <c r="C141" s="52"/>
      <c r="D141" s="20">
        <f t="shared" si="8"/>
        <v>534.5941473979799</v>
      </c>
      <c r="E141" s="20">
        <f t="shared" si="9"/>
        <v>50</v>
      </c>
      <c r="F141" s="47">
        <f t="shared" si="10"/>
      </c>
      <c r="G141" s="47"/>
      <c r="H141" s="47"/>
      <c r="I141" s="20">
        <f t="shared" si="11"/>
      </c>
      <c r="J141" s="20">
        <f t="shared" si="12"/>
        <v>584.5941473979799</v>
      </c>
      <c r="K141" s="20">
        <f t="shared" si="14"/>
        <v>316.88218392275877</v>
      </c>
      <c r="L141" s="19">
        <f t="shared" si="15"/>
        <v>75784.0121779869</v>
      </c>
    </row>
    <row r="142" spans="2:12" ht="12.75">
      <c r="B142" s="52">
        <f t="shared" si="13"/>
        <v>42095</v>
      </c>
      <c r="C142" s="52"/>
      <c r="D142" s="20">
        <f t="shared" si="8"/>
        <v>534.5941473979799</v>
      </c>
      <c r="E142" s="20">
        <f t="shared" si="9"/>
        <v>50</v>
      </c>
      <c r="F142" s="47">
        <f t="shared" si="10"/>
      </c>
      <c r="G142" s="47"/>
      <c r="H142" s="47"/>
      <c r="I142" s="20">
        <f t="shared" si="11"/>
      </c>
      <c r="J142" s="20">
        <f t="shared" si="12"/>
        <v>584.5941473979799</v>
      </c>
      <c r="K142" s="20">
        <f t="shared" si="14"/>
        <v>315.76671740827874</v>
      </c>
      <c r="L142" s="19">
        <f t="shared" si="15"/>
        <v>75515.18474799719</v>
      </c>
    </row>
    <row r="143" spans="2:12" ht="12.75">
      <c r="B143" s="52">
        <f t="shared" si="13"/>
        <v>42125</v>
      </c>
      <c r="C143" s="52"/>
      <c r="D143" s="20">
        <f t="shared" si="8"/>
        <v>534.5941473979799</v>
      </c>
      <c r="E143" s="20">
        <f t="shared" si="9"/>
        <v>50</v>
      </c>
      <c r="F143" s="47">
        <f t="shared" si="10"/>
        <v>15</v>
      </c>
      <c r="G143" s="47"/>
      <c r="H143" s="47"/>
      <c r="I143" s="20">
        <f t="shared" si="11"/>
      </c>
      <c r="J143" s="20">
        <f t="shared" si="12"/>
        <v>599.5941473979799</v>
      </c>
      <c r="K143" s="20">
        <f t="shared" si="14"/>
        <v>314.64660311665494</v>
      </c>
      <c r="L143" s="19">
        <f t="shared" si="15"/>
        <v>75230.23720371586</v>
      </c>
    </row>
    <row r="144" spans="2:12" ht="12.75">
      <c r="B144" s="52">
        <f t="shared" si="13"/>
        <v>42156</v>
      </c>
      <c r="C144" s="52"/>
      <c r="D144" s="20">
        <f t="shared" si="8"/>
        <v>534.5941473979799</v>
      </c>
      <c r="E144" s="20">
        <f t="shared" si="9"/>
        <v>50</v>
      </c>
      <c r="F144" s="47">
        <f t="shared" si="10"/>
      </c>
      <c r="G144" s="47"/>
      <c r="H144" s="47"/>
      <c r="I144" s="20">
        <f t="shared" si="11"/>
      </c>
      <c r="J144" s="20">
        <f t="shared" si="12"/>
        <v>584.5941473979799</v>
      </c>
      <c r="K144" s="20">
        <f t="shared" si="14"/>
        <v>313.45932168214944</v>
      </c>
      <c r="L144" s="19">
        <f t="shared" si="15"/>
        <v>74959.10237800004</v>
      </c>
    </row>
    <row r="145" spans="2:12" ht="12.75">
      <c r="B145" s="52">
        <f t="shared" si="13"/>
        <v>42186</v>
      </c>
      <c r="C145" s="52"/>
      <c r="D145" s="20">
        <f t="shared" si="8"/>
        <v>534.5941473979799</v>
      </c>
      <c r="E145" s="20">
        <f t="shared" si="9"/>
        <v>50</v>
      </c>
      <c r="F145" s="47">
        <f t="shared" si="10"/>
      </c>
      <c r="G145" s="47"/>
      <c r="H145" s="47"/>
      <c r="I145" s="20">
        <f t="shared" si="11"/>
      </c>
      <c r="J145" s="20">
        <f t="shared" si="12"/>
        <v>584.5941473979799</v>
      </c>
      <c r="K145" s="20">
        <f t="shared" si="14"/>
        <v>312.3295932416668</v>
      </c>
      <c r="L145" s="19">
        <f t="shared" si="15"/>
        <v>74686.83782384373</v>
      </c>
    </row>
    <row r="146" spans="2:12" ht="12.75">
      <c r="B146" s="52">
        <f t="shared" si="13"/>
        <v>42217</v>
      </c>
      <c r="C146" s="52"/>
      <c r="D146" s="20">
        <f t="shared" si="8"/>
        <v>534.5941473979799</v>
      </c>
      <c r="E146" s="20">
        <f t="shared" si="9"/>
        <v>50</v>
      </c>
      <c r="F146" s="47">
        <f t="shared" si="10"/>
      </c>
      <c r="G146" s="47"/>
      <c r="H146" s="47"/>
      <c r="I146" s="20">
        <f t="shared" si="11"/>
      </c>
      <c r="J146" s="20">
        <f t="shared" si="12"/>
        <v>584.5941473979799</v>
      </c>
      <c r="K146" s="20">
        <f t="shared" si="14"/>
        <v>311.1951575993489</v>
      </c>
      <c r="L146" s="19">
        <f t="shared" si="15"/>
        <v>74413.4388340451</v>
      </c>
    </row>
    <row r="147" spans="2:12" ht="12.75">
      <c r="B147" s="52">
        <f t="shared" si="13"/>
        <v>42248</v>
      </c>
      <c r="C147" s="52"/>
      <c r="D147" s="20">
        <f t="shared" si="8"/>
        <v>534.5941473979799</v>
      </c>
      <c r="E147" s="20">
        <f t="shared" si="9"/>
        <v>50</v>
      </c>
      <c r="F147" s="47">
        <f t="shared" si="10"/>
      </c>
      <c r="G147" s="47"/>
      <c r="H147" s="47"/>
      <c r="I147" s="20">
        <f t="shared" si="11"/>
      </c>
      <c r="J147" s="20">
        <f t="shared" si="12"/>
        <v>584.5941473979799</v>
      </c>
      <c r="K147" s="20">
        <f t="shared" si="14"/>
        <v>310.05599514185457</v>
      </c>
      <c r="L147" s="19">
        <f t="shared" si="15"/>
        <v>74138.90068178897</v>
      </c>
    </row>
    <row r="148" spans="2:12" ht="12.75">
      <c r="B148" s="52">
        <f t="shared" si="13"/>
        <v>42278</v>
      </c>
      <c r="C148" s="52"/>
      <c r="D148" s="20">
        <f t="shared" si="8"/>
        <v>534.5941473979799</v>
      </c>
      <c r="E148" s="20">
        <f t="shared" si="9"/>
        <v>50</v>
      </c>
      <c r="F148" s="47">
        <f t="shared" si="10"/>
      </c>
      <c r="G148" s="47"/>
      <c r="H148" s="47"/>
      <c r="I148" s="20">
        <f t="shared" si="11"/>
      </c>
      <c r="J148" s="20">
        <f t="shared" si="12"/>
        <v>584.5941473979799</v>
      </c>
      <c r="K148" s="20">
        <f t="shared" si="14"/>
        <v>308.91208617412076</v>
      </c>
      <c r="L148" s="19">
        <f t="shared" si="15"/>
        <v>73863.21862056512</v>
      </c>
    </row>
    <row r="149" spans="2:12" ht="12.75">
      <c r="B149" s="52">
        <f t="shared" si="13"/>
        <v>42309</v>
      </c>
      <c r="C149" s="52"/>
      <c r="D149" s="20">
        <f t="shared" si="8"/>
        <v>534.5941473979799</v>
      </c>
      <c r="E149" s="20">
        <f t="shared" si="9"/>
        <v>50</v>
      </c>
      <c r="F149" s="47">
        <f t="shared" si="10"/>
      </c>
      <c r="G149" s="47"/>
      <c r="H149" s="47"/>
      <c r="I149" s="20">
        <f t="shared" si="11"/>
      </c>
      <c r="J149" s="20">
        <f t="shared" si="12"/>
        <v>584.5941473979799</v>
      </c>
      <c r="K149" s="20">
        <f t="shared" si="14"/>
        <v>307.7634109190214</v>
      </c>
      <c r="L149" s="19">
        <f t="shared" si="15"/>
        <v>73586.38788408617</v>
      </c>
    </row>
    <row r="150" spans="2:12" ht="12.75">
      <c r="B150" s="52">
        <f t="shared" si="13"/>
        <v>42339</v>
      </c>
      <c r="C150" s="52"/>
      <c r="D150" s="20">
        <f t="shared" si="8"/>
        <v>534.5941473979799</v>
      </c>
      <c r="E150" s="20">
        <f t="shared" si="9"/>
        <v>50</v>
      </c>
      <c r="F150" s="47">
        <f t="shared" si="10"/>
      </c>
      <c r="G150" s="47"/>
      <c r="H150" s="47"/>
      <c r="I150" s="20">
        <f t="shared" si="11"/>
      </c>
      <c r="J150" s="20">
        <f t="shared" si="12"/>
        <v>584.5941473979799</v>
      </c>
      <c r="K150" s="20">
        <f t="shared" si="14"/>
        <v>306.60994951702577</v>
      </c>
      <c r="L150" s="19">
        <f t="shared" si="15"/>
        <v>73308.40368620522</v>
      </c>
    </row>
    <row r="151" spans="2:12" ht="12.75">
      <c r="B151" s="52">
        <f t="shared" si="13"/>
        <v>42370</v>
      </c>
      <c r="C151" s="52"/>
      <c r="D151" s="20">
        <f t="shared" si="8"/>
        <v>534.5941473979799</v>
      </c>
      <c r="E151" s="20">
        <f t="shared" si="9"/>
        <v>50</v>
      </c>
      <c r="F151" s="47">
        <f t="shared" si="10"/>
      </c>
      <c r="G151" s="47"/>
      <c r="H151" s="47"/>
      <c r="I151" s="20">
        <f t="shared" si="11"/>
      </c>
      <c r="J151" s="20">
        <f t="shared" si="12"/>
        <v>584.5941473979799</v>
      </c>
      <c r="K151" s="20">
        <f t="shared" si="14"/>
        <v>305.45168202585506</v>
      </c>
      <c r="L151" s="19">
        <f t="shared" si="15"/>
        <v>73029.2612208331</v>
      </c>
    </row>
    <row r="152" spans="2:12" ht="12.75">
      <c r="B152" s="52">
        <f t="shared" si="13"/>
        <v>42401</v>
      </c>
      <c r="C152" s="52"/>
      <c r="D152" s="20">
        <f t="shared" si="8"/>
        <v>534.5941473979799</v>
      </c>
      <c r="E152" s="20">
        <f t="shared" si="9"/>
        <v>50</v>
      </c>
      <c r="F152" s="47">
        <f t="shared" si="10"/>
      </c>
      <c r="G152" s="47"/>
      <c r="H152" s="47"/>
      <c r="I152" s="20">
        <f t="shared" si="11"/>
      </c>
      <c r="J152" s="20">
        <f t="shared" si="12"/>
        <v>584.5941473979799</v>
      </c>
      <c r="K152" s="20">
        <f t="shared" si="14"/>
        <v>304.28858842013796</v>
      </c>
      <c r="L152" s="19">
        <f t="shared" si="15"/>
        <v>72748.95566185526</v>
      </c>
    </row>
    <row r="153" spans="2:12" ht="12.75">
      <c r="B153" s="52">
        <f t="shared" si="13"/>
        <v>42430</v>
      </c>
      <c r="C153" s="52"/>
      <c r="D153" s="20">
        <f t="shared" si="8"/>
        <v>534.5941473979799</v>
      </c>
      <c r="E153" s="20">
        <f t="shared" si="9"/>
        <v>50</v>
      </c>
      <c r="F153" s="47">
        <f t="shared" si="10"/>
      </c>
      <c r="G153" s="47"/>
      <c r="H153" s="47"/>
      <c r="I153" s="20">
        <f t="shared" si="11"/>
      </c>
      <c r="J153" s="20">
        <f t="shared" si="12"/>
        <v>584.5941473979799</v>
      </c>
      <c r="K153" s="20">
        <f t="shared" si="14"/>
        <v>303.12064859106357</v>
      </c>
      <c r="L153" s="19">
        <f t="shared" si="15"/>
        <v>72467.48216304835</v>
      </c>
    </row>
    <row r="154" spans="2:12" ht="12.75">
      <c r="B154" s="52">
        <f t="shared" si="13"/>
        <v>42461</v>
      </c>
      <c r="C154" s="52"/>
      <c r="D154" s="20">
        <f t="shared" si="8"/>
        <v>534.5941473979799</v>
      </c>
      <c r="E154" s="20">
        <f t="shared" si="9"/>
        <v>50</v>
      </c>
      <c r="F154" s="47">
        <f t="shared" si="10"/>
      </c>
      <c r="G154" s="47"/>
      <c r="H154" s="47"/>
      <c r="I154" s="20">
        <f t="shared" si="11"/>
      </c>
      <c r="J154" s="20">
        <f t="shared" si="12"/>
        <v>584.5941473979799</v>
      </c>
      <c r="K154" s="20">
        <f t="shared" si="14"/>
        <v>301.9478423460348</v>
      </c>
      <c r="L154" s="19">
        <f t="shared" si="15"/>
        <v>72184.83585799641</v>
      </c>
    </row>
    <row r="155" spans="2:12" ht="12.75">
      <c r="B155" s="52">
        <f t="shared" si="13"/>
        <v>42491</v>
      </c>
      <c r="C155" s="52"/>
      <c r="D155" s="20">
        <f t="shared" si="8"/>
        <v>534.5941473979799</v>
      </c>
      <c r="E155" s="20">
        <f t="shared" si="9"/>
        <v>50</v>
      </c>
      <c r="F155" s="47">
        <f t="shared" si="10"/>
        <v>15</v>
      </c>
      <c r="G155" s="47"/>
      <c r="H155" s="47"/>
      <c r="I155" s="20">
        <f t="shared" si="11"/>
      </c>
      <c r="J155" s="20">
        <f t="shared" si="12"/>
        <v>599.5941473979799</v>
      </c>
      <c r="K155" s="20">
        <f t="shared" si="14"/>
        <v>300.7701494083184</v>
      </c>
      <c r="L155" s="19">
        <f t="shared" si="15"/>
        <v>71886.01186000675</v>
      </c>
    </row>
    <row r="156" spans="2:12" ht="12.75">
      <c r="B156" s="52">
        <f t="shared" si="13"/>
        <v>42522</v>
      </c>
      <c r="C156" s="52"/>
      <c r="D156" s="20">
        <f t="shared" si="8"/>
        <v>534.5941473979799</v>
      </c>
      <c r="E156" s="20">
        <f t="shared" si="9"/>
        <v>50</v>
      </c>
      <c r="F156" s="47">
        <f t="shared" si="10"/>
      </c>
      <c r="G156" s="47"/>
      <c r="H156" s="47"/>
      <c r="I156" s="20">
        <f t="shared" si="11"/>
      </c>
      <c r="J156" s="20">
        <f t="shared" si="12"/>
        <v>584.5941473979799</v>
      </c>
      <c r="K156" s="20">
        <f t="shared" si="14"/>
        <v>299.5250494166948</v>
      </c>
      <c r="L156" s="19">
        <f t="shared" si="15"/>
        <v>71600.94276202547</v>
      </c>
    </row>
    <row r="157" spans="2:12" ht="12.75">
      <c r="B157" s="52">
        <f t="shared" si="13"/>
        <v>42552</v>
      </c>
      <c r="C157" s="52"/>
      <c r="D157" s="20">
        <f t="shared" si="8"/>
        <v>534.5941473979799</v>
      </c>
      <c r="E157" s="20">
        <f t="shared" si="9"/>
        <v>50</v>
      </c>
      <c r="F157" s="47">
        <f t="shared" si="10"/>
      </c>
      <c r="G157" s="47"/>
      <c r="H157" s="47"/>
      <c r="I157" s="20">
        <f t="shared" si="11"/>
      </c>
      <c r="J157" s="20">
        <f t="shared" si="12"/>
        <v>584.5941473979799</v>
      </c>
      <c r="K157" s="20">
        <f t="shared" si="14"/>
        <v>298.3372615084395</v>
      </c>
      <c r="L157" s="19">
        <f t="shared" si="15"/>
        <v>71314.68587613593</v>
      </c>
    </row>
    <row r="158" spans="2:12" ht="12.75">
      <c r="B158" s="52">
        <f t="shared" si="13"/>
        <v>42583</v>
      </c>
      <c r="C158" s="52"/>
      <c r="D158" s="20">
        <f t="shared" si="8"/>
        <v>534.5941473979799</v>
      </c>
      <c r="E158" s="20">
        <f t="shared" si="9"/>
        <v>50</v>
      </c>
      <c r="F158" s="47">
        <f t="shared" si="10"/>
      </c>
      <c r="G158" s="47"/>
      <c r="H158" s="47"/>
      <c r="I158" s="20">
        <f t="shared" si="11"/>
      </c>
      <c r="J158" s="20">
        <f t="shared" si="12"/>
        <v>584.5941473979799</v>
      </c>
      <c r="K158" s="20">
        <f t="shared" si="14"/>
        <v>297.1445244838997</v>
      </c>
      <c r="L158" s="19">
        <f t="shared" si="15"/>
        <v>71027.23625322185</v>
      </c>
    </row>
    <row r="159" spans="2:12" ht="12.75">
      <c r="B159" s="52">
        <f t="shared" si="13"/>
        <v>42614</v>
      </c>
      <c r="C159" s="52"/>
      <c r="D159" s="20">
        <f t="shared" si="8"/>
        <v>534.5941473979799</v>
      </c>
      <c r="E159" s="20">
        <f t="shared" si="9"/>
        <v>50</v>
      </c>
      <c r="F159" s="47">
        <f t="shared" si="10"/>
      </c>
      <c r="G159" s="47"/>
      <c r="H159" s="47"/>
      <c r="I159" s="20">
        <f t="shared" si="11"/>
      </c>
      <c r="J159" s="20">
        <f t="shared" si="12"/>
        <v>584.5941473979799</v>
      </c>
      <c r="K159" s="20">
        <f t="shared" si="14"/>
        <v>295.9468177217577</v>
      </c>
      <c r="L159" s="19">
        <f t="shared" si="15"/>
        <v>70738.58892354564</v>
      </c>
    </row>
    <row r="160" spans="2:12" ht="12.75">
      <c r="B160" s="52">
        <f t="shared" si="13"/>
        <v>42644</v>
      </c>
      <c r="C160" s="52"/>
      <c r="D160" s="20">
        <f aca="true" t="shared" si="16" ref="D160:D223">IF(B160&lt;&gt;"",$E$15,"")</f>
        <v>534.5941473979799</v>
      </c>
      <c r="E160" s="20">
        <f aca="true" t="shared" si="17" ref="E160:E223">IF(AND(B160&lt;&gt;"",$F$17&gt;0),$F$17,"")</f>
        <v>50</v>
      </c>
      <c r="F160" s="47">
        <f aca="true" t="shared" si="18" ref="F160:F223">IF(AND(B160&lt;&gt;"",$F$19&gt;0),IF(MONTH($I$17)=MONTH(B160),$F$19,""),"")</f>
      </c>
      <c r="G160" s="47"/>
      <c r="H160" s="47"/>
      <c r="I160" s="20">
        <f aca="true" t="shared" si="19" ref="I160:I223">IF(AND(B160&lt;&gt;"",$F$21&gt;0),IF(AND(MONTH($D$22)=MONTH(B160),YEAR($D$22)=YEAR(B160)),$F$21,""),"")</f>
      </c>
      <c r="J160" s="20">
        <f aca="true" t="shared" si="20" ref="J160:J223">IF(D160&lt;&gt;"",IF(SUM(D160:I160)&gt;L159+K160,L159+K160,SUM(D160:I160)),"")</f>
        <v>584.5941473979799</v>
      </c>
      <c r="K160" s="20">
        <f t="shared" si="14"/>
        <v>294.74412051477356</v>
      </c>
      <c r="L160" s="19">
        <f t="shared" si="15"/>
        <v>70448.73889666244</v>
      </c>
    </row>
    <row r="161" spans="2:12" ht="12.75">
      <c r="B161" s="52">
        <f aca="true" t="shared" si="21" ref="B161:B224">IF(AND(L160&gt;0,L160&lt;&gt;""),DATE(YEAR(B160),MONTH(B160)+1,DAY(B160)),"")</f>
        <v>42675</v>
      </c>
      <c r="C161" s="52"/>
      <c r="D161" s="20">
        <f t="shared" si="16"/>
        <v>534.5941473979799</v>
      </c>
      <c r="E161" s="20">
        <f t="shared" si="17"/>
        <v>50</v>
      </c>
      <c r="F161" s="47">
        <f t="shared" si="18"/>
      </c>
      <c r="G161" s="47"/>
      <c r="H161" s="47"/>
      <c r="I161" s="20">
        <f t="shared" si="19"/>
      </c>
      <c r="J161" s="20">
        <f t="shared" si="20"/>
        <v>584.5941473979799</v>
      </c>
      <c r="K161" s="20">
        <f aca="true" t="shared" si="22" ref="K161:K224">IF(D161&lt;&gt;"",L160*$E$11/12,"")</f>
        <v>293.53641206942683</v>
      </c>
      <c r="L161" s="19">
        <f aca="true" t="shared" si="23" ref="L161:L224">IF(D161&lt;&gt;"",L160-J161+K161,"")</f>
        <v>70157.6811613339</v>
      </c>
    </row>
    <row r="162" spans="2:12" ht="12.75">
      <c r="B162" s="52">
        <f t="shared" si="21"/>
        <v>42705</v>
      </c>
      <c r="C162" s="52"/>
      <c r="D162" s="20">
        <f t="shared" si="16"/>
        <v>534.5941473979799</v>
      </c>
      <c r="E162" s="20">
        <f t="shared" si="17"/>
        <v>50</v>
      </c>
      <c r="F162" s="47">
        <f t="shared" si="18"/>
      </c>
      <c r="G162" s="47"/>
      <c r="H162" s="47"/>
      <c r="I162" s="20">
        <f t="shared" si="19"/>
      </c>
      <c r="J162" s="20">
        <f t="shared" si="20"/>
        <v>584.5941473979799</v>
      </c>
      <c r="K162" s="20">
        <f t="shared" si="22"/>
        <v>292.3236715055579</v>
      </c>
      <c r="L162" s="19">
        <f t="shared" si="23"/>
        <v>69865.41068544147</v>
      </c>
    </row>
    <row r="163" spans="2:12" ht="12.75">
      <c r="B163" s="52">
        <f t="shared" si="21"/>
        <v>42736</v>
      </c>
      <c r="C163" s="52"/>
      <c r="D163" s="20">
        <f t="shared" si="16"/>
        <v>534.5941473979799</v>
      </c>
      <c r="E163" s="20">
        <f t="shared" si="17"/>
        <v>50</v>
      </c>
      <c r="F163" s="47">
        <f t="shared" si="18"/>
      </c>
      <c r="G163" s="47"/>
      <c r="H163" s="47"/>
      <c r="I163" s="20">
        <f t="shared" si="19"/>
      </c>
      <c r="J163" s="20">
        <f t="shared" si="20"/>
        <v>584.5941473979799</v>
      </c>
      <c r="K163" s="20">
        <f t="shared" si="22"/>
        <v>291.10587785600615</v>
      </c>
      <c r="L163" s="19">
        <f t="shared" si="23"/>
        <v>69571.9224158995</v>
      </c>
    </row>
    <row r="164" spans="2:12" ht="12.75">
      <c r="B164" s="52">
        <f t="shared" si="21"/>
        <v>42767</v>
      </c>
      <c r="C164" s="52"/>
      <c r="D164" s="20">
        <f t="shared" si="16"/>
        <v>534.5941473979799</v>
      </c>
      <c r="E164" s="20">
        <f t="shared" si="17"/>
        <v>50</v>
      </c>
      <c r="F164" s="47">
        <f t="shared" si="18"/>
      </c>
      <c r="G164" s="47"/>
      <c r="H164" s="47"/>
      <c r="I164" s="20">
        <f t="shared" si="19"/>
      </c>
      <c r="J164" s="20">
        <f t="shared" si="20"/>
        <v>584.5941473979799</v>
      </c>
      <c r="K164" s="20">
        <f t="shared" si="22"/>
        <v>289.88301006624795</v>
      </c>
      <c r="L164" s="19">
        <f t="shared" si="23"/>
        <v>69277.21127856777</v>
      </c>
    </row>
    <row r="165" spans="2:12" ht="12.75">
      <c r="B165" s="52">
        <f t="shared" si="21"/>
        <v>42795</v>
      </c>
      <c r="C165" s="52"/>
      <c r="D165" s="20">
        <f t="shared" si="16"/>
        <v>534.5941473979799</v>
      </c>
      <c r="E165" s="20">
        <f t="shared" si="17"/>
        <v>50</v>
      </c>
      <c r="F165" s="47">
        <f t="shared" si="18"/>
      </c>
      <c r="G165" s="47"/>
      <c r="H165" s="47"/>
      <c r="I165" s="20">
        <f t="shared" si="19"/>
      </c>
      <c r="J165" s="20">
        <f t="shared" si="20"/>
        <v>584.5941473979799</v>
      </c>
      <c r="K165" s="20">
        <f t="shared" si="22"/>
        <v>288.6550469940324</v>
      </c>
      <c r="L165" s="19">
        <f t="shared" si="23"/>
        <v>68981.27217816382</v>
      </c>
    </row>
    <row r="166" spans="2:12" ht="12.75">
      <c r="B166" s="52">
        <f t="shared" si="21"/>
        <v>42826</v>
      </c>
      <c r="C166" s="52"/>
      <c r="D166" s="20">
        <f t="shared" si="16"/>
        <v>534.5941473979799</v>
      </c>
      <c r="E166" s="20">
        <f t="shared" si="17"/>
        <v>50</v>
      </c>
      <c r="F166" s="47">
        <f t="shared" si="18"/>
      </c>
      <c r="G166" s="47"/>
      <c r="H166" s="47"/>
      <c r="I166" s="20">
        <f t="shared" si="19"/>
      </c>
      <c r="J166" s="20">
        <f t="shared" si="20"/>
        <v>584.5941473979799</v>
      </c>
      <c r="K166" s="20">
        <f t="shared" si="22"/>
        <v>287.42196740901596</v>
      </c>
      <c r="L166" s="19">
        <f t="shared" si="23"/>
        <v>68684.09999817486</v>
      </c>
    </row>
    <row r="167" spans="2:12" ht="12.75">
      <c r="B167" s="52">
        <f t="shared" si="21"/>
        <v>42856</v>
      </c>
      <c r="C167" s="52"/>
      <c r="D167" s="20">
        <f t="shared" si="16"/>
        <v>534.5941473979799</v>
      </c>
      <c r="E167" s="20">
        <f t="shared" si="17"/>
        <v>50</v>
      </c>
      <c r="F167" s="47">
        <f t="shared" si="18"/>
        <v>15</v>
      </c>
      <c r="G167" s="47"/>
      <c r="H167" s="47"/>
      <c r="I167" s="20">
        <f t="shared" si="19"/>
      </c>
      <c r="J167" s="20">
        <f t="shared" si="20"/>
        <v>599.5941473979799</v>
      </c>
      <c r="K167" s="20">
        <f t="shared" si="22"/>
        <v>286.18374999239524</v>
      </c>
      <c r="L167" s="19">
        <f t="shared" si="23"/>
        <v>68370.68960076928</v>
      </c>
    </row>
    <row r="168" spans="2:12" ht="12.75">
      <c r="B168" s="52">
        <f t="shared" si="21"/>
        <v>42887</v>
      </c>
      <c r="C168" s="52"/>
      <c r="D168" s="20">
        <f t="shared" si="16"/>
        <v>534.5941473979799</v>
      </c>
      <c r="E168" s="20">
        <f t="shared" si="17"/>
        <v>50</v>
      </c>
      <c r="F168" s="47">
        <f t="shared" si="18"/>
      </c>
      <c r="G168" s="47"/>
      <c r="H168" s="47"/>
      <c r="I168" s="20">
        <f t="shared" si="19"/>
      </c>
      <c r="J168" s="20">
        <f t="shared" si="20"/>
        <v>584.5941473979799</v>
      </c>
      <c r="K168" s="20">
        <f t="shared" si="22"/>
        <v>284.8778733365387</v>
      </c>
      <c r="L168" s="19">
        <f t="shared" si="23"/>
        <v>68070.97332670784</v>
      </c>
    </row>
    <row r="169" spans="2:12" ht="12.75">
      <c r="B169" s="52">
        <f t="shared" si="21"/>
        <v>42917</v>
      </c>
      <c r="C169" s="52"/>
      <c r="D169" s="20">
        <f t="shared" si="16"/>
        <v>534.5941473979799</v>
      </c>
      <c r="E169" s="20">
        <f t="shared" si="17"/>
        <v>50</v>
      </c>
      <c r="F169" s="47">
        <f t="shared" si="18"/>
      </c>
      <c r="G169" s="47"/>
      <c r="H169" s="47"/>
      <c r="I169" s="20">
        <f t="shared" si="19"/>
      </c>
      <c r="J169" s="20">
        <f t="shared" si="20"/>
        <v>584.5941473979799</v>
      </c>
      <c r="K169" s="20">
        <f t="shared" si="22"/>
        <v>283.62905552794933</v>
      </c>
      <c r="L169" s="19">
        <f t="shared" si="23"/>
        <v>67770.00823483782</v>
      </c>
    </row>
    <row r="170" spans="2:12" ht="12.75">
      <c r="B170" s="52">
        <f t="shared" si="21"/>
        <v>42948</v>
      </c>
      <c r="C170" s="52"/>
      <c r="D170" s="20">
        <f t="shared" si="16"/>
        <v>534.5941473979799</v>
      </c>
      <c r="E170" s="20">
        <f t="shared" si="17"/>
        <v>50</v>
      </c>
      <c r="F170" s="47">
        <f t="shared" si="18"/>
      </c>
      <c r="G170" s="47"/>
      <c r="H170" s="47"/>
      <c r="I170" s="20">
        <f t="shared" si="19"/>
      </c>
      <c r="J170" s="20">
        <f t="shared" si="20"/>
        <v>584.5941473979799</v>
      </c>
      <c r="K170" s="20">
        <f t="shared" si="22"/>
        <v>282.37503431182427</v>
      </c>
      <c r="L170" s="19">
        <f t="shared" si="23"/>
        <v>67467.78912175167</v>
      </c>
    </row>
    <row r="171" spans="2:12" ht="12.75">
      <c r="B171" s="52">
        <f t="shared" si="21"/>
        <v>42979</v>
      </c>
      <c r="C171" s="52"/>
      <c r="D171" s="20">
        <f t="shared" si="16"/>
        <v>534.5941473979799</v>
      </c>
      <c r="E171" s="20">
        <f t="shared" si="17"/>
        <v>50</v>
      </c>
      <c r="F171" s="47">
        <f t="shared" si="18"/>
      </c>
      <c r="G171" s="47"/>
      <c r="H171" s="47"/>
      <c r="I171" s="20">
        <f t="shared" si="19"/>
      </c>
      <c r="J171" s="20">
        <f t="shared" si="20"/>
        <v>584.5941473979799</v>
      </c>
      <c r="K171" s="20">
        <f t="shared" si="22"/>
        <v>281.11578800729865</v>
      </c>
      <c r="L171" s="19">
        <f t="shared" si="23"/>
        <v>67164.310762361</v>
      </c>
    </row>
    <row r="172" spans="2:12" ht="12.75">
      <c r="B172" s="52">
        <f t="shared" si="21"/>
        <v>43009</v>
      </c>
      <c r="C172" s="52"/>
      <c r="D172" s="20">
        <f t="shared" si="16"/>
        <v>534.5941473979799</v>
      </c>
      <c r="E172" s="20">
        <f t="shared" si="17"/>
        <v>50</v>
      </c>
      <c r="F172" s="47">
        <f t="shared" si="18"/>
      </c>
      <c r="G172" s="47"/>
      <c r="H172" s="47"/>
      <c r="I172" s="20">
        <f t="shared" si="19"/>
      </c>
      <c r="J172" s="20">
        <f t="shared" si="20"/>
        <v>584.5941473979799</v>
      </c>
      <c r="K172" s="20">
        <f t="shared" si="22"/>
        <v>279.8512948431708</v>
      </c>
      <c r="L172" s="19">
        <f t="shared" si="23"/>
        <v>66859.5679098062</v>
      </c>
    </row>
    <row r="173" spans="2:12" ht="12.75">
      <c r="B173" s="52">
        <f t="shared" si="21"/>
        <v>43040</v>
      </c>
      <c r="C173" s="52"/>
      <c r="D173" s="20">
        <f t="shared" si="16"/>
        <v>534.5941473979799</v>
      </c>
      <c r="E173" s="20">
        <f t="shared" si="17"/>
        <v>50</v>
      </c>
      <c r="F173" s="47">
        <f t="shared" si="18"/>
      </c>
      <c r="G173" s="47"/>
      <c r="H173" s="47"/>
      <c r="I173" s="20">
        <f t="shared" si="19"/>
      </c>
      <c r="J173" s="20">
        <f t="shared" si="20"/>
        <v>584.5941473979799</v>
      </c>
      <c r="K173" s="20">
        <f t="shared" si="22"/>
        <v>278.58153295752584</v>
      </c>
      <c r="L173" s="19">
        <f t="shared" si="23"/>
        <v>66553.55529536575</v>
      </c>
    </row>
    <row r="174" spans="2:12" ht="12.75">
      <c r="B174" s="52">
        <f t="shared" si="21"/>
        <v>43070</v>
      </c>
      <c r="C174" s="52"/>
      <c r="D174" s="20">
        <f t="shared" si="16"/>
        <v>534.5941473979799</v>
      </c>
      <c r="E174" s="20">
        <f t="shared" si="17"/>
        <v>50</v>
      </c>
      <c r="F174" s="47">
        <f t="shared" si="18"/>
      </c>
      <c r="G174" s="47"/>
      <c r="H174" s="47"/>
      <c r="I174" s="20">
        <f t="shared" si="19"/>
      </c>
      <c r="J174" s="20">
        <f t="shared" si="20"/>
        <v>584.5941473979799</v>
      </c>
      <c r="K174" s="20">
        <f t="shared" si="22"/>
        <v>277.3064803973573</v>
      </c>
      <c r="L174" s="19">
        <f t="shared" si="23"/>
        <v>66246.26762836512</v>
      </c>
    </row>
    <row r="175" spans="2:12" ht="12.75">
      <c r="B175" s="52">
        <f t="shared" si="21"/>
        <v>43101</v>
      </c>
      <c r="C175" s="52"/>
      <c r="D175" s="20">
        <f t="shared" si="16"/>
        <v>534.5941473979799</v>
      </c>
      <c r="E175" s="20">
        <f t="shared" si="17"/>
        <v>50</v>
      </c>
      <c r="F175" s="47">
        <f t="shared" si="18"/>
      </c>
      <c r="G175" s="47"/>
      <c r="H175" s="47"/>
      <c r="I175" s="20">
        <f t="shared" si="19"/>
      </c>
      <c r="J175" s="20">
        <f t="shared" si="20"/>
        <v>584.5941473979799</v>
      </c>
      <c r="K175" s="20">
        <f t="shared" si="22"/>
        <v>276.02611511818805</v>
      </c>
      <c r="L175" s="19">
        <f t="shared" si="23"/>
        <v>65937.69959608534</v>
      </c>
    </row>
    <row r="176" spans="2:12" ht="12.75">
      <c r="B176" s="52">
        <f t="shared" si="21"/>
        <v>43132</v>
      </c>
      <c r="C176" s="52"/>
      <c r="D176" s="20">
        <f t="shared" si="16"/>
        <v>534.5941473979799</v>
      </c>
      <c r="E176" s="20">
        <f t="shared" si="17"/>
        <v>50</v>
      </c>
      <c r="F176" s="47">
        <f t="shared" si="18"/>
      </c>
      <c r="G176" s="47"/>
      <c r="H176" s="47"/>
      <c r="I176" s="20">
        <f t="shared" si="19"/>
      </c>
      <c r="J176" s="20">
        <f t="shared" si="20"/>
        <v>584.5941473979799</v>
      </c>
      <c r="K176" s="20">
        <f t="shared" si="22"/>
        <v>274.74041498368894</v>
      </c>
      <c r="L176" s="19">
        <f t="shared" si="23"/>
        <v>65627.84586367106</v>
      </c>
    </row>
    <row r="177" spans="2:12" ht="12.75">
      <c r="B177" s="52">
        <f t="shared" si="21"/>
        <v>43160</v>
      </c>
      <c r="C177" s="52"/>
      <c r="D177" s="20">
        <f t="shared" si="16"/>
        <v>534.5941473979799</v>
      </c>
      <c r="E177" s="20">
        <f t="shared" si="17"/>
        <v>50</v>
      </c>
      <c r="F177" s="47">
        <f t="shared" si="18"/>
      </c>
      <c r="G177" s="47"/>
      <c r="H177" s="47"/>
      <c r="I177" s="20">
        <f t="shared" si="19"/>
      </c>
      <c r="J177" s="20">
        <f t="shared" si="20"/>
        <v>584.5941473979799</v>
      </c>
      <c r="K177" s="20">
        <f t="shared" si="22"/>
        <v>273.4493577652961</v>
      </c>
      <c r="L177" s="19">
        <f t="shared" si="23"/>
        <v>65316.70107403838</v>
      </c>
    </row>
    <row r="178" spans="2:12" ht="12.75">
      <c r="B178" s="52">
        <f t="shared" si="21"/>
        <v>43191</v>
      </c>
      <c r="C178" s="52"/>
      <c r="D178" s="20">
        <f t="shared" si="16"/>
        <v>534.5941473979799</v>
      </c>
      <c r="E178" s="20">
        <f t="shared" si="17"/>
        <v>50</v>
      </c>
      <c r="F178" s="47">
        <f t="shared" si="18"/>
      </c>
      <c r="G178" s="47"/>
      <c r="H178" s="47"/>
      <c r="I178" s="20">
        <f t="shared" si="19"/>
      </c>
      <c r="J178" s="20">
        <f t="shared" si="20"/>
        <v>584.5941473979799</v>
      </c>
      <c r="K178" s="20">
        <f t="shared" si="22"/>
        <v>272.1529211418266</v>
      </c>
      <c r="L178" s="19">
        <f t="shared" si="23"/>
        <v>65004.259847782225</v>
      </c>
    </row>
    <row r="179" spans="2:12" ht="12.75">
      <c r="B179" s="52">
        <f t="shared" si="21"/>
        <v>43221</v>
      </c>
      <c r="C179" s="52"/>
      <c r="D179" s="20">
        <f t="shared" si="16"/>
        <v>534.5941473979799</v>
      </c>
      <c r="E179" s="20">
        <f t="shared" si="17"/>
        <v>50</v>
      </c>
      <c r="F179" s="47">
        <f t="shared" si="18"/>
        <v>15</v>
      </c>
      <c r="G179" s="47"/>
      <c r="H179" s="47"/>
      <c r="I179" s="20">
        <f t="shared" si="19"/>
      </c>
      <c r="J179" s="20">
        <f t="shared" si="20"/>
        <v>599.5941473979799</v>
      </c>
      <c r="K179" s="20">
        <f t="shared" si="22"/>
        <v>270.8510826990926</v>
      </c>
      <c r="L179" s="19">
        <f t="shared" si="23"/>
        <v>64675.51678308334</v>
      </c>
    </row>
    <row r="180" spans="2:12" ht="12.75">
      <c r="B180" s="52">
        <f t="shared" si="21"/>
        <v>43252</v>
      </c>
      <c r="C180" s="52"/>
      <c r="D180" s="20">
        <f t="shared" si="16"/>
        <v>534.5941473979799</v>
      </c>
      <c r="E180" s="20">
        <f t="shared" si="17"/>
        <v>50</v>
      </c>
      <c r="F180" s="47">
        <f t="shared" si="18"/>
      </c>
      <c r="G180" s="47"/>
      <c r="H180" s="47"/>
      <c r="I180" s="20">
        <f t="shared" si="19"/>
      </c>
      <c r="J180" s="20">
        <f t="shared" si="20"/>
        <v>584.5941473979799</v>
      </c>
      <c r="K180" s="20">
        <f t="shared" si="22"/>
        <v>269.4813199295139</v>
      </c>
      <c r="L180" s="19">
        <f t="shared" si="23"/>
        <v>64360.40395561488</v>
      </c>
    </row>
    <row r="181" spans="2:12" ht="12.75">
      <c r="B181" s="52">
        <f t="shared" si="21"/>
        <v>43282</v>
      </c>
      <c r="C181" s="52"/>
      <c r="D181" s="20">
        <f t="shared" si="16"/>
        <v>534.5941473979799</v>
      </c>
      <c r="E181" s="20">
        <f t="shared" si="17"/>
        <v>50</v>
      </c>
      <c r="F181" s="47">
        <f t="shared" si="18"/>
      </c>
      <c r="G181" s="47"/>
      <c r="H181" s="47"/>
      <c r="I181" s="20">
        <f t="shared" si="19"/>
      </c>
      <c r="J181" s="20">
        <f t="shared" si="20"/>
        <v>584.5941473979799</v>
      </c>
      <c r="K181" s="20">
        <f t="shared" si="22"/>
        <v>268.168349815062</v>
      </c>
      <c r="L181" s="19">
        <f t="shared" si="23"/>
        <v>64043.97815803196</v>
      </c>
    </row>
    <row r="182" spans="2:12" ht="12.75">
      <c r="B182" s="52">
        <f t="shared" si="21"/>
        <v>43313</v>
      </c>
      <c r="C182" s="52"/>
      <c r="D182" s="20">
        <f t="shared" si="16"/>
        <v>534.5941473979799</v>
      </c>
      <c r="E182" s="20">
        <f t="shared" si="17"/>
        <v>50</v>
      </c>
      <c r="F182" s="47">
        <f t="shared" si="18"/>
      </c>
      <c r="G182" s="47"/>
      <c r="H182" s="47"/>
      <c r="I182" s="20">
        <f t="shared" si="19"/>
      </c>
      <c r="J182" s="20">
        <f t="shared" si="20"/>
        <v>584.5941473979799</v>
      </c>
      <c r="K182" s="20">
        <f t="shared" si="22"/>
        <v>266.84990899179985</v>
      </c>
      <c r="L182" s="19">
        <f t="shared" si="23"/>
        <v>63726.23391962578</v>
      </c>
    </row>
    <row r="183" spans="2:12" ht="12.75">
      <c r="B183" s="52">
        <f t="shared" si="21"/>
        <v>43344</v>
      </c>
      <c r="C183" s="52"/>
      <c r="D183" s="20">
        <f t="shared" si="16"/>
        <v>534.5941473979799</v>
      </c>
      <c r="E183" s="20">
        <f t="shared" si="17"/>
        <v>50</v>
      </c>
      <c r="F183" s="47">
        <f t="shared" si="18"/>
      </c>
      <c r="G183" s="47"/>
      <c r="H183" s="47"/>
      <c r="I183" s="20">
        <f t="shared" si="19"/>
      </c>
      <c r="J183" s="20">
        <f t="shared" si="20"/>
        <v>584.5941473979799</v>
      </c>
      <c r="K183" s="20">
        <f t="shared" si="22"/>
        <v>265.5259746651074</v>
      </c>
      <c r="L183" s="19">
        <f t="shared" si="23"/>
        <v>63407.16574689291</v>
      </c>
    </row>
    <row r="184" spans="2:12" ht="12.75">
      <c r="B184" s="52">
        <f t="shared" si="21"/>
        <v>43374</v>
      </c>
      <c r="C184" s="52"/>
      <c r="D184" s="20">
        <f t="shared" si="16"/>
        <v>534.5941473979799</v>
      </c>
      <c r="E184" s="20">
        <f t="shared" si="17"/>
        <v>50</v>
      </c>
      <c r="F184" s="47">
        <f t="shared" si="18"/>
      </c>
      <c r="G184" s="47"/>
      <c r="H184" s="47"/>
      <c r="I184" s="20">
        <f t="shared" si="19"/>
      </c>
      <c r="J184" s="20">
        <f t="shared" si="20"/>
        <v>584.5941473979799</v>
      </c>
      <c r="K184" s="20">
        <f t="shared" si="22"/>
        <v>264.1965239453871</v>
      </c>
      <c r="L184" s="19">
        <f t="shared" si="23"/>
        <v>63086.76812344032</v>
      </c>
    </row>
    <row r="185" spans="2:12" ht="12.75">
      <c r="B185" s="52">
        <f t="shared" si="21"/>
        <v>43405</v>
      </c>
      <c r="C185" s="52"/>
      <c r="D185" s="20">
        <f t="shared" si="16"/>
        <v>534.5941473979799</v>
      </c>
      <c r="E185" s="20">
        <f t="shared" si="17"/>
        <v>50</v>
      </c>
      <c r="F185" s="47">
        <f t="shared" si="18"/>
      </c>
      <c r="G185" s="47"/>
      <c r="H185" s="47"/>
      <c r="I185" s="20">
        <f t="shared" si="19"/>
      </c>
      <c r="J185" s="20">
        <f t="shared" si="20"/>
        <v>584.5941473979799</v>
      </c>
      <c r="K185" s="20">
        <f t="shared" si="22"/>
        <v>262.861533847668</v>
      </c>
      <c r="L185" s="19">
        <f t="shared" si="23"/>
        <v>62765.03550989001</v>
      </c>
    </row>
    <row r="186" spans="2:12" ht="12.75">
      <c r="B186" s="52">
        <f t="shared" si="21"/>
        <v>43435</v>
      </c>
      <c r="C186" s="52"/>
      <c r="D186" s="20">
        <f t="shared" si="16"/>
        <v>534.5941473979799</v>
      </c>
      <c r="E186" s="20">
        <f t="shared" si="17"/>
        <v>50</v>
      </c>
      <c r="F186" s="47">
        <f t="shared" si="18"/>
      </c>
      <c r="G186" s="47"/>
      <c r="H186" s="47"/>
      <c r="I186" s="20">
        <f t="shared" si="19"/>
      </c>
      <c r="J186" s="20">
        <f t="shared" si="20"/>
        <v>584.5941473979799</v>
      </c>
      <c r="K186" s="20">
        <f t="shared" si="22"/>
        <v>261.5209812912084</v>
      </c>
      <c r="L186" s="19">
        <f t="shared" si="23"/>
        <v>62441.96234378324</v>
      </c>
    </row>
    <row r="187" spans="2:12" ht="12.75">
      <c r="B187" s="52">
        <f t="shared" si="21"/>
        <v>43466</v>
      </c>
      <c r="C187" s="52"/>
      <c r="D187" s="20">
        <f t="shared" si="16"/>
        <v>534.5941473979799</v>
      </c>
      <c r="E187" s="20">
        <f t="shared" si="17"/>
        <v>50</v>
      </c>
      <c r="F187" s="47">
        <f t="shared" si="18"/>
      </c>
      <c r="G187" s="47"/>
      <c r="H187" s="47"/>
      <c r="I187" s="20">
        <f t="shared" si="19"/>
      </c>
      <c r="J187" s="20">
        <f t="shared" si="20"/>
        <v>584.5941473979799</v>
      </c>
      <c r="K187" s="20">
        <f t="shared" si="22"/>
        <v>260.17484309909685</v>
      </c>
      <c r="L187" s="19">
        <f t="shared" si="23"/>
        <v>62117.543039484364</v>
      </c>
    </row>
    <row r="188" spans="2:12" ht="12.75">
      <c r="B188" s="52">
        <f t="shared" si="21"/>
        <v>43497</v>
      </c>
      <c r="C188" s="52"/>
      <c r="D188" s="20">
        <f t="shared" si="16"/>
        <v>534.5941473979799</v>
      </c>
      <c r="E188" s="20">
        <f t="shared" si="17"/>
        <v>50</v>
      </c>
      <c r="F188" s="47">
        <f t="shared" si="18"/>
      </c>
      <c r="G188" s="47"/>
      <c r="H188" s="47"/>
      <c r="I188" s="20">
        <f t="shared" si="19"/>
      </c>
      <c r="J188" s="20">
        <f t="shared" si="20"/>
        <v>584.5941473979799</v>
      </c>
      <c r="K188" s="20">
        <f t="shared" si="22"/>
        <v>258.82309599785157</v>
      </c>
      <c r="L188" s="19">
        <f t="shared" si="23"/>
        <v>61791.77198808424</v>
      </c>
    </row>
    <row r="189" spans="2:12" ht="12.75">
      <c r="B189" s="52">
        <f t="shared" si="21"/>
        <v>43525</v>
      </c>
      <c r="C189" s="52"/>
      <c r="D189" s="20">
        <f t="shared" si="16"/>
        <v>534.5941473979799</v>
      </c>
      <c r="E189" s="20">
        <f t="shared" si="17"/>
        <v>50</v>
      </c>
      <c r="F189" s="47">
        <f t="shared" si="18"/>
      </c>
      <c r="G189" s="47"/>
      <c r="H189" s="47"/>
      <c r="I189" s="20">
        <f t="shared" si="19"/>
      </c>
      <c r="J189" s="20">
        <f t="shared" si="20"/>
        <v>584.5941473979799</v>
      </c>
      <c r="K189" s="20">
        <f t="shared" si="22"/>
        <v>257.4657166170177</v>
      </c>
      <c r="L189" s="19">
        <f t="shared" si="23"/>
        <v>61464.64355730328</v>
      </c>
    </row>
    <row r="190" spans="2:12" ht="12.75">
      <c r="B190" s="52">
        <f t="shared" si="21"/>
        <v>43556</v>
      </c>
      <c r="C190" s="52"/>
      <c r="D190" s="20">
        <f t="shared" si="16"/>
        <v>534.5941473979799</v>
      </c>
      <c r="E190" s="20">
        <f t="shared" si="17"/>
        <v>50</v>
      </c>
      <c r="F190" s="47">
        <f t="shared" si="18"/>
      </c>
      <c r="G190" s="47"/>
      <c r="H190" s="47"/>
      <c r="I190" s="20">
        <f t="shared" si="19"/>
      </c>
      <c r="J190" s="20">
        <f t="shared" si="20"/>
        <v>584.5941473979799</v>
      </c>
      <c r="K190" s="20">
        <f t="shared" si="22"/>
        <v>256.10268148876366</v>
      </c>
      <c r="L190" s="19">
        <f t="shared" si="23"/>
        <v>61136.15209139407</v>
      </c>
    </row>
    <row r="191" spans="2:12" ht="12.75">
      <c r="B191" s="52">
        <f t="shared" si="21"/>
        <v>43586</v>
      </c>
      <c r="C191" s="52"/>
      <c r="D191" s="20">
        <f t="shared" si="16"/>
        <v>534.5941473979799</v>
      </c>
      <c r="E191" s="20">
        <f t="shared" si="17"/>
        <v>50</v>
      </c>
      <c r="F191" s="47">
        <f t="shared" si="18"/>
        <v>15</v>
      </c>
      <c r="G191" s="47"/>
      <c r="H191" s="47"/>
      <c r="I191" s="20">
        <f t="shared" si="19"/>
      </c>
      <c r="J191" s="20">
        <f t="shared" si="20"/>
        <v>599.5941473979799</v>
      </c>
      <c r="K191" s="20">
        <f t="shared" si="22"/>
        <v>254.7339670474753</v>
      </c>
      <c r="L191" s="19">
        <f t="shared" si="23"/>
        <v>60791.29191104357</v>
      </c>
    </row>
    <row r="192" spans="2:12" ht="12.75">
      <c r="B192" s="52">
        <f t="shared" si="21"/>
        <v>43617</v>
      </c>
      <c r="C192" s="52"/>
      <c r="D192" s="20">
        <f t="shared" si="16"/>
        <v>534.5941473979799</v>
      </c>
      <c r="E192" s="20">
        <f t="shared" si="17"/>
        <v>50</v>
      </c>
      <c r="F192" s="47">
        <f t="shared" si="18"/>
      </c>
      <c r="G192" s="47"/>
      <c r="H192" s="47"/>
      <c r="I192" s="20">
        <f t="shared" si="19"/>
      </c>
      <c r="J192" s="20">
        <f t="shared" si="20"/>
        <v>584.5941473979799</v>
      </c>
      <c r="K192" s="20">
        <f t="shared" si="22"/>
        <v>253.2970496293482</v>
      </c>
      <c r="L192" s="19">
        <f t="shared" si="23"/>
        <v>60459.99481327494</v>
      </c>
    </row>
    <row r="193" spans="2:12" ht="12.75">
      <c r="B193" s="52">
        <f t="shared" si="21"/>
        <v>43647</v>
      </c>
      <c r="C193" s="52"/>
      <c r="D193" s="20">
        <f t="shared" si="16"/>
        <v>534.5941473979799</v>
      </c>
      <c r="E193" s="20">
        <f t="shared" si="17"/>
        <v>50</v>
      </c>
      <c r="F193" s="47">
        <f t="shared" si="18"/>
      </c>
      <c r="G193" s="47"/>
      <c r="H193" s="47"/>
      <c r="I193" s="20">
        <f t="shared" si="19"/>
      </c>
      <c r="J193" s="20">
        <f t="shared" si="20"/>
        <v>584.5941473979799</v>
      </c>
      <c r="K193" s="20">
        <f t="shared" si="22"/>
        <v>251.91664505531227</v>
      </c>
      <c r="L193" s="19">
        <f t="shared" si="23"/>
        <v>60127.317310932274</v>
      </c>
    </row>
    <row r="194" spans="2:12" ht="12.75">
      <c r="B194" s="52">
        <f t="shared" si="21"/>
        <v>43678</v>
      </c>
      <c r="C194" s="52"/>
      <c r="D194" s="20">
        <f t="shared" si="16"/>
        <v>534.5941473979799</v>
      </c>
      <c r="E194" s="20">
        <f t="shared" si="17"/>
        <v>50</v>
      </c>
      <c r="F194" s="47">
        <f t="shared" si="18"/>
      </c>
      <c r="G194" s="47"/>
      <c r="H194" s="47"/>
      <c r="I194" s="20">
        <f t="shared" si="19"/>
      </c>
      <c r="J194" s="20">
        <f t="shared" si="20"/>
        <v>584.5941473979799</v>
      </c>
      <c r="K194" s="20">
        <f t="shared" si="22"/>
        <v>250.53048879555115</v>
      </c>
      <c r="L194" s="19">
        <f t="shared" si="23"/>
        <v>59793.25365232985</v>
      </c>
    </row>
    <row r="195" spans="2:12" ht="12.75">
      <c r="B195" s="52">
        <f t="shared" si="21"/>
        <v>43709</v>
      </c>
      <c r="C195" s="52"/>
      <c r="D195" s="20">
        <f t="shared" si="16"/>
        <v>534.5941473979799</v>
      </c>
      <c r="E195" s="20">
        <f t="shared" si="17"/>
        <v>50</v>
      </c>
      <c r="F195" s="47">
        <f t="shared" si="18"/>
      </c>
      <c r="G195" s="47"/>
      <c r="H195" s="47"/>
      <c r="I195" s="20">
        <f t="shared" si="19"/>
      </c>
      <c r="J195" s="20">
        <f t="shared" si="20"/>
        <v>584.5941473979799</v>
      </c>
      <c r="K195" s="20">
        <f t="shared" si="22"/>
        <v>249.1385568847077</v>
      </c>
      <c r="L195" s="19">
        <f t="shared" si="23"/>
        <v>59457.79806181658</v>
      </c>
    </row>
    <row r="196" spans="2:12" ht="12.75">
      <c r="B196" s="52">
        <f t="shared" si="21"/>
        <v>43739</v>
      </c>
      <c r="C196" s="52"/>
      <c r="D196" s="20">
        <f t="shared" si="16"/>
        <v>534.5941473979799</v>
      </c>
      <c r="E196" s="20">
        <f t="shared" si="17"/>
        <v>50</v>
      </c>
      <c r="F196" s="47">
        <f t="shared" si="18"/>
      </c>
      <c r="G196" s="47"/>
      <c r="H196" s="47"/>
      <c r="I196" s="20">
        <f t="shared" si="19"/>
      </c>
      <c r="J196" s="20">
        <f t="shared" si="20"/>
        <v>584.5941473979799</v>
      </c>
      <c r="K196" s="20">
        <f t="shared" si="22"/>
        <v>247.7408252575691</v>
      </c>
      <c r="L196" s="19">
        <f t="shared" si="23"/>
        <v>59120.944739676175</v>
      </c>
    </row>
    <row r="197" spans="2:12" ht="12.75">
      <c r="B197" s="52">
        <f t="shared" si="21"/>
        <v>43770</v>
      </c>
      <c r="C197" s="52"/>
      <c r="D197" s="20">
        <f t="shared" si="16"/>
        <v>534.5941473979799</v>
      </c>
      <c r="E197" s="20">
        <f t="shared" si="17"/>
        <v>50</v>
      </c>
      <c r="F197" s="47">
        <f t="shared" si="18"/>
      </c>
      <c r="G197" s="47"/>
      <c r="H197" s="47"/>
      <c r="I197" s="20">
        <f t="shared" si="19"/>
      </c>
      <c r="J197" s="20">
        <f t="shared" si="20"/>
        <v>584.5941473979799</v>
      </c>
      <c r="K197" s="20">
        <f t="shared" si="22"/>
        <v>246.33726974865075</v>
      </c>
      <c r="L197" s="19">
        <f t="shared" si="23"/>
        <v>58782.68786202685</v>
      </c>
    </row>
    <row r="198" spans="2:12" ht="12.75">
      <c r="B198" s="52">
        <f t="shared" si="21"/>
        <v>43800</v>
      </c>
      <c r="C198" s="52"/>
      <c r="D198" s="20">
        <f t="shared" si="16"/>
        <v>534.5941473979799</v>
      </c>
      <c r="E198" s="20">
        <f t="shared" si="17"/>
        <v>50</v>
      </c>
      <c r="F198" s="47">
        <f t="shared" si="18"/>
      </c>
      <c r="G198" s="47"/>
      <c r="H198" s="47"/>
      <c r="I198" s="20">
        <f t="shared" si="19"/>
      </c>
      <c r="J198" s="20">
        <f t="shared" si="20"/>
        <v>584.5941473979799</v>
      </c>
      <c r="K198" s="20">
        <f t="shared" si="22"/>
        <v>244.92786609177855</v>
      </c>
      <c r="L198" s="19">
        <f t="shared" si="23"/>
        <v>58443.02158072065</v>
      </c>
    </row>
    <row r="199" spans="2:12" ht="12.75">
      <c r="B199" s="52">
        <f t="shared" si="21"/>
        <v>43831</v>
      </c>
      <c r="C199" s="52"/>
      <c r="D199" s="20">
        <f t="shared" si="16"/>
        <v>534.5941473979799</v>
      </c>
      <c r="E199" s="20">
        <f t="shared" si="17"/>
        <v>50</v>
      </c>
      <c r="F199" s="47">
        <f t="shared" si="18"/>
      </c>
      <c r="G199" s="47"/>
      <c r="H199" s="47"/>
      <c r="I199" s="20">
        <f t="shared" si="19"/>
      </c>
      <c r="J199" s="20">
        <f t="shared" si="20"/>
        <v>584.5941473979799</v>
      </c>
      <c r="K199" s="20">
        <f t="shared" si="22"/>
        <v>243.51258991966938</v>
      </c>
      <c r="L199" s="19">
        <f t="shared" si="23"/>
        <v>58101.94002324234</v>
      </c>
    </row>
    <row r="200" spans="2:12" ht="12.75">
      <c r="B200" s="52">
        <f t="shared" si="21"/>
        <v>43862</v>
      </c>
      <c r="C200" s="52"/>
      <c r="D200" s="20">
        <f t="shared" si="16"/>
        <v>534.5941473979799</v>
      </c>
      <c r="E200" s="20">
        <f t="shared" si="17"/>
        <v>50</v>
      </c>
      <c r="F200" s="47">
        <f t="shared" si="18"/>
      </c>
      <c r="G200" s="47"/>
      <c r="H200" s="47"/>
      <c r="I200" s="20">
        <f t="shared" si="19"/>
      </c>
      <c r="J200" s="20">
        <f t="shared" si="20"/>
        <v>584.5941473979799</v>
      </c>
      <c r="K200" s="20">
        <f t="shared" si="22"/>
        <v>242.09141676350978</v>
      </c>
      <c r="L200" s="19">
        <f t="shared" si="23"/>
        <v>57759.43729260788</v>
      </c>
    </row>
    <row r="201" spans="2:12" ht="12.75">
      <c r="B201" s="52">
        <f t="shared" si="21"/>
        <v>43891</v>
      </c>
      <c r="C201" s="52"/>
      <c r="D201" s="20">
        <f t="shared" si="16"/>
        <v>534.5941473979799</v>
      </c>
      <c r="E201" s="20">
        <f t="shared" si="17"/>
        <v>50</v>
      </c>
      <c r="F201" s="47">
        <f t="shared" si="18"/>
      </c>
      <c r="G201" s="47"/>
      <c r="H201" s="47"/>
      <c r="I201" s="20">
        <f t="shared" si="19"/>
      </c>
      <c r="J201" s="20">
        <f t="shared" si="20"/>
        <v>584.5941473979799</v>
      </c>
      <c r="K201" s="20">
        <f t="shared" si="22"/>
        <v>240.66432205253284</v>
      </c>
      <c r="L201" s="19">
        <f t="shared" si="23"/>
        <v>57415.50746726243</v>
      </c>
    </row>
    <row r="202" spans="2:12" ht="12.75">
      <c r="B202" s="52">
        <f t="shared" si="21"/>
        <v>43922</v>
      </c>
      <c r="C202" s="52"/>
      <c r="D202" s="20">
        <f t="shared" si="16"/>
        <v>534.5941473979799</v>
      </c>
      <c r="E202" s="20">
        <f t="shared" si="17"/>
        <v>50</v>
      </c>
      <c r="F202" s="47">
        <f t="shared" si="18"/>
      </c>
      <c r="G202" s="47"/>
      <c r="H202" s="47"/>
      <c r="I202" s="20">
        <f t="shared" si="19"/>
      </c>
      <c r="J202" s="20">
        <f t="shared" si="20"/>
        <v>584.5941473979799</v>
      </c>
      <c r="K202" s="20">
        <f t="shared" si="22"/>
        <v>239.23128111359347</v>
      </c>
      <c r="L202" s="19">
        <f t="shared" si="23"/>
        <v>57070.14460097805</v>
      </c>
    </row>
    <row r="203" spans="2:12" ht="12.75">
      <c r="B203" s="52">
        <f t="shared" si="21"/>
        <v>43952</v>
      </c>
      <c r="C203" s="52"/>
      <c r="D203" s="20">
        <f t="shared" si="16"/>
        <v>534.5941473979799</v>
      </c>
      <c r="E203" s="20">
        <f t="shared" si="17"/>
        <v>50</v>
      </c>
      <c r="F203" s="47">
        <f t="shared" si="18"/>
        <v>15</v>
      </c>
      <c r="G203" s="47"/>
      <c r="H203" s="47"/>
      <c r="I203" s="20">
        <f t="shared" si="19"/>
      </c>
      <c r="J203" s="20">
        <f t="shared" si="20"/>
        <v>599.5941473979799</v>
      </c>
      <c r="K203" s="20">
        <f t="shared" si="22"/>
        <v>237.7922691707419</v>
      </c>
      <c r="L203" s="19">
        <f t="shared" si="23"/>
        <v>56708.342722750815</v>
      </c>
    </row>
    <row r="204" spans="2:12" ht="12.75">
      <c r="B204" s="52">
        <f t="shared" si="21"/>
        <v>43983</v>
      </c>
      <c r="C204" s="52"/>
      <c r="D204" s="20">
        <f t="shared" si="16"/>
        <v>534.5941473979799</v>
      </c>
      <c r="E204" s="20">
        <f t="shared" si="17"/>
        <v>50</v>
      </c>
      <c r="F204" s="47">
        <f t="shared" si="18"/>
      </c>
      <c r="G204" s="47"/>
      <c r="H204" s="47"/>
      <c r="I204" s="20">
        <f t="shared" si="19"/>
      </c>
      <c r="J204" s="20">
        <f t="shared" si="20"/>
        <v>584.5941473979799</v>
      </c>
      <c r="K204" s="20">
        <f t="shared" si="22"/>
        <v>236.2847613447951</v>
      </c>
      <c r="L204" s="19">
        <f t="shared" si="23"/>
        <v>56360.033336697634</v>
      </c>
    </row>
    <row r="205" spans="2:12" ht="12.75">
      <c r="B205" s="52">
        <f t="shared" si="21"/>
        <v>44013</v>
      </c>
      <c r="C205" s="52"/>
      <c r="D205" s="20">
        <f t="shared" si="16"/>
        <v>534.5941473979799</v>
      </c>
      <c r="E205" s="20">
        <f t="shared" si="17"/>
        <v>50</v>
      </c>
      <c r="F205" s="47">
        <f t="shared" si="18"/>
      </c>
      <c r="G205" s="47"/>
      <c r="H205" s="47"/>
      <c r="I205" s="20">
        <f t="shared" si="19"/>
      </c>
      <c r="J205" s="20">
        <f t="shared" si="20"/>
        <v>584.5941473979799</v>
      </c>
      <c r="K205" s="20">
        <f t="shared" si="22"/>
        <v>234.83347223624014</v>
      </c>
      <c r="L205" s="19">
        <f t="shared" si="23"/>
        <v>56010.2726615359</v>
      </c>
    </row>
    <row r="206" spans="2:12" ht="12.75">
      <c r="B206" s="52">
        <f t="shared" si="21"/>
        <v>44044</v>
      </c>
      <c r="C206" s="52"/>
      <c r="D206" s="20">
        <f t="shared" si="16"/>
        <v>534.5941473979799</v>
      </c>
      <c r="E206" s="20">
        <f t="shared" si="17"/>
        <v>50</v>
      </c>
      <c r="F206" s="47">
        <f t="shared" si="18"/>
      </c>
      <c r="G206" s="47"/>
      <c r="H206" s="47"/>
      <c r="I206" s="20">
        <f t="shared" si="19"/>
      </c>
      <c r="J206" s="20">
        <f t="shared" si="20"/>
        <v>584.5941473979799</v>
      </c>
      <c r="K206" s="20">
        <f t="shared" si="22"/>
        <v>233.3761360897329</v>
      </c>
      <c r="L206" s="19">
        <f t="shared" si="23"/>
        <v>55659.054650227656</v>
      </c>
    </row>
    <row r="207" spans="2:12" ht="12.75">
      <c r="B207" s="52">
        <f t="shared" si="21"/>
        <v>44075</v>
      </c>
      <c r="C207" s="52"/>
      <c r="D207" s="20">
        <f t="shared" si="16"/>
        <v>534.5941473979799</v>
      </c>
      <c r="E207" s="20">
        <f t="shared" si="17"/>
        <v>50</v>
      </c>
      <c r="F207" s="47">
        <f t="shared" si="18"/>
      </c>
      <c r="G207" s="47"/>
      <c r="H207" s="47"/>
      <c r="I207" s="20">
        <f t="shared" si="19"/>
      </c>
      <c r="J207" s="20">
        <f t="shared" si="20"/>
        <v>584.5941473979799</v>
      </c>
      <c r="K207" s="20">
        <f t="shared" si="22"/>
        <v>231.91272770928194</v>
      </c>
      <c r="L207" s="19">
        <f t="shared" si="23"/>
        <v>55306.373230538964</v>
      </c>
    </row>
    <row r="208" spans="2:12" ht="12.75">
      <c r="B208" s="52">
        <f t="shared" si="21"/>
        <v>44105</v>
      </c>
      <c r="C208" s="52"/>
      <c r="D208" s="20">
        <f t="shared" si="16"/>
        <v>534.5941473979799</v>
      </c>
      <c r="E208" s="20">
        <f t="shared" si="17"/>
        <v>50</v>
      </c>
      <c r="F208" s="47">
        <f t="shared" si="18"/>
      </c>
      <c r="G208" s="47"/>
      <c r="H208" s="47"/>
      <c r="I208" s="20">
        <f t="shared" si="19"/>
      </c>
      <c r="J208" s="20">
        <f t="shared" si="20"/>
        <v>584.5941473979799</v>
      </c>
      <c r="K208" s="20">
        <f t="shared" si="22"/>
        <v>230.44322179391236</v>
      </c>
      <c r="L208" s="19">
        <f t="shared" si="23"/>
        <v>54952.2223049349</v>
      </c>
    </row>
    <row r="209" spans="2:12" ht="12.75">
      <c r="B209" s="52">
        <f t="shared" si="21"/>
        <v>44136</v>
      </c>
      <c r="C209" s="52"/>
      <c r="D209" s="20">
        <f t="shared" si="16"/>
        <v>534.5941473979799</v>
      </c>
      <c r="E209" s="20">
        <f t="shared" si="17"/>
        <v>50</v>
      </c>
      <c r="F209" s="47">
        <f t="shared" si="18"/>
      </c>
      <c r="G209" s="47"/>
      <c r="H209" s="47"/>
      <c r="I209" s="20">
        <f t="shared" si="19"/>
      </c>
      <c r="J209" s="20">
        <f t="shared" si="20"/>
        <v>584.5941473979799</v>
      </c>
      <c r="K209" s="20">
        <f t="shared" si="22"/>
        <v>228.96759293722877</v>
      </c>
      <c r="L209" s="19">
        <f t="shared" si="23"/>
        <v>54596.59575047415</v>
      </c>
    </row>
    <row r="210" spans="2:12" ht="12.75">
      <c r="B210" s="52">
        <f t="shared" si="21"/>
        <v>44166</v>
      </c>
      <c r="C210" s="52"/>
      <c r="D210" s="20">
        <f t="shared" si="16"/>
        <v>534.5941473979799</v>
      </c>
      <c r="E210" s="20">
        <f t="shared" si="17"/>
        <v>50</v>
      </c>
      <c r="F210" s="47">
        <f t="shared" si="18"/>
      </c>
      <c r="G210" s="47"/>
      <c r="H210" s="47"/>
      <c r="I210" s="20">
        <f t="shared" si="19"/>
      </c>
      <c r="J210" s="20">
        <f t="shared" si="20"/>
        <v>584.5941473979799</v>
      </c>
      <c r="K210" s="20">
        <f t="shared" si="22"/>
        <v>227.48581562697564</v>
      </c>
      <c r="L210" s="19">
        <f t="shared" si="23"/>
        <v>54239.48741870315</v>
      </c>
    </row>
    <row r="211" spans="2:12" ht="12.75">
      <c r="B211" s="52">
        <f t="shared" si="21"/>
        <v>44197</v>
      </c>
      <c r="C211" s="52"/>
      <c r="D211" s="20">
        <f t="shared" si="16"/>
        <v>534.5941473979799</v>
      </c>
      <c r="E211" s="20">
        <f t="shared" si="17"/>
        <v>50</v>
      </c>
      <c r="F211" s="47">
        <f t="shared" si="18"/>
      </c>
      <c r="G211" s="47"/>
      <c r="H211" s="47"/>
      <c r="I211" s="20">
        <f t="shared" si="19"/>
      </c>
      <c r="J211" s="20">
        <f t="shared" si="20"/>
        <v>584.5941473979799</v>
      </c>
      <c r="K211" s="20">
        <f t="shared" si="22"/>
        <v>225.99786424459649</v>
      </c>
      <c r="L211" s="19">
        <f t="shared" si="23"/>
        <v>53880.89113554977</v>
      </c>
    </row>
    <row r="212" spans="2:12" ht="12.75">
      <c r="B212" s="52">
        <f t="shared" si="21"/>
        <v>44228</v>
      </c>
      <c r="C212" s="52"/>
      <c r="D212" s="20">
        <f t="shared" si="16"/>
        <v>534.5941473979799</v>
      </c>
      <c r="E212" s="20">
        <f t="shared" si="17"/>
        <v>50</v>
      </c>
      <c r="F212" s="47">
        <f t="shared" si="18"/>
      </c>
      <c r="G212" s="47"/>
      <c r="H212" s="47"/>
      <c r="I212" s="20">
        <f t="shared" si="19"/>
      </c>
      <c r="J212" s="20">
        <f t="shared" si="20"/>
        <v>584.5941473979799</v>
      </c>
      <c r="K212" s="20">
        <f t="shared" si="22"/>
        <v>224.50371306479073</v>
      </c>
      <c r="L212" s="19">
        <f t="shared" si="23"/>
        <v>53520.80070121658</v>
      </c>
    </row>
    <row r="213" spans="2:12" ht="12.75">
      <c r="B213" s="52">
        <f t="shared" si="21"/>
        <v>44256</v>
      </c>
      <c r="C213" s="52"/>
      <c r="D213" s="20">
        <f t="shared" si="16"/>
        <v>534.5941473979799</v>
      </c>
      <c r="E213" s="20">
        <f t="shared" si="17"/>
        <v>50</v>
      </c>
      <c r="F213" s="47">
        <f t="shared" si="18"/>
      </c>
      <c r="G213" s="47"/>
      <c r="H213" s="47"/>
      <c r="I213" s="20">
        <f t="shared" si="19"/>
      </c>
      <c r="J213" s="20">
        <f t="shared" si="20"/>
        <v>584.5941473979799</v>
      </c>
      <c r="K213" s="20">
        <f t="shared" si="22"/>
        <v>223.00333625506912</v>
      </c>
      <c r="L213" s="19">
        <f t="shared" si="23"/>
        <v>53159.209890073675</v>
      </c>
    </row>
    <row r="214" spans="2:12" ht="12.75">
      <c r="B214" s="52">
        <f t="shared" si="21"/>
        <v>44287</v>
      </c>
      <c r="C214" s="52"/>
      <c r="D214" s="20">
        <f t="shared" si="16"/>
        <v>534.5941473979799</v>
      </c>
      <c r="E214" s="20">
        <f t="shared" si="17"/>
        <v>50</v>
      </c>
      <c r="F214" s="47">
        <f t="shared" si="18"/>
      </c>
      <c r="G214" s="47"/>
      <c r="H214" s="47"/>
      <c r="I214" s="20">
        <f t="shared" si="19"/>
      </c>
      <c r="J214" s="20">
        <f t="shared" si="20"/>
        <v>584.5941473979799</v>
      </c>
      <c r="K214" s="20">
        <f t="shared" si="22"/>
        <v>221.496707875307</v>
      </c>
      <c r="L214" s="19">
        <f t="shared" si="23"/>
        <v>52796.112450551</v>
      </c>
    </row>
    <row r="215" spans="2:12" ht="12.75">
      <c r="B215" s="52">
        <f t="shared" si="21"/>
        <v>44317</v>
      </c>
      <c r="C215" s="52"/>
      <c r="D215" s="20">
        <f t="shared" si="16"/>
        <v>534.5941473979799</v>
      </c>
      <c r="E215" s="20">
        <f t="shared" si="17"/>
        <v>50</v>
      </c>
      <c r="F215" s="47">
        <f t="shared" si="18"/>
        <v>15</v>
      </c>
      <c r="G215" s="47"/>
      <c r="H215" s="47"/>
      <c r="I215" s="20">
        <f t="shared" si="19"/>
      </c>
      <c r="J215" s="20">
        <f t="shared" si="20"/>
        <v>599.5941473979799</v>
      </c>
      <c r="K215" s="20">
        <f t="shared" si="22"/>
        <v>219.98380187729586</v>
      </c>
      <c r="L215" s="19">
        <f t="shared" si="23"/>
        <v>52416.50210503032</v>
      </c>
    </row>
    <row r="216" spans="2:12" ht="12.75">
      <c r="B216" s="52">
        <f t="shared" si="21"/>
        <v>44348</v>
      </c>
      <c r="C216" s="52"/>
      <c r="D216" s="20">
        <f t="shared" si="16"/>
        <v>534.5941473979799</v>
      </c>
      <c r="E216" s="20">
        <f t="shared" si="17"/>
        <v>50</v>
      </c>
      <c r="F216" s="47">
        <f t="shared" si="18"/>
      </c>
      <c r="G216" s="47"/>
      <c r="H216" s="47"/>
      <c r="I216" s="20">
        <f t="shared" si="19"/>
      </c>
      <c r="J216" s="20">
        <f t="shared" si="20"/>
        <v>584.5941473979799</v>
      </c>
      <c r="K216" s="20">
        <f t="shared" si="22"/>
        <v>218.40209210429302</v>
      </c>
      <c r="L216" s="19">
        <f t="shared" si="23"/>
        <v>52050.31004973663</v>
      </c>
    </row>
    <row r="217" spans="2:12" ht="12.75">
      <c r="B217" s="52">
        <f t="shared" si="21"/>
        <v>44378</v>
      </c>
      <c r="C217" s="52"/>
      <c r="D217" s="20">
        <f t="shared" si="16"/>
        <v>534.5941473979799</v>
      </c>
      <c r="E217" s="20">
        <f t="shared" si="17"/>
        <v>50</v>
      </c>
      <c r="F217" s="47">
        <f t="shared" si="18"/>
      </c>
      <c r="G217" s="47"/>
      <c r="H217" s="47"/>
      <c r="I217" s="20">
        <f t="shared" si="19"/>
      </c>
      <c r="J217" s="20">
        <f t="shared" si="20"/>
        <v>584.5941473979799</v>
      </c>
      <c r="K217" s="20">
        <f t="shared" si="22"/>
        <v>216.87629187390266</v>
      </c>
      <c r="L217" s="19">
        <f t="shared" si="23"/>
        <v>51682.59219421256</v>
      </c>
    </row>
    <row r="218" spans="2:12" ht="12.75">
      <c r="B218" s="52">
        <f t="shared" si="21"/>
        <v>44409</v>
      </c>
      <c r="C218" s="52"/>
      <c r="D218" s="20">
        <f t="shared" si="16"/>
        <v>534.5941473979799</v>
      </c>
      <c r="E218" s="20">
        <f t="shared" si="17"/>
        <v>50</v>
      </c>
      <c r="F218" s="47">
        <f t="shared" si="18"/>
      </c>
      <c r="G218" s="47"/>
      <c r="H218" s="47"/>
      <c r="I218" s="20">
        <f t="shared" si="19"/>
      </c>
      <c r="J218" s="20">
        <f t="shared" si="20"/>
        <v>584.5941473979799</v>
      </c>
      <c r="K218" s="20">
        <f t="shared" si="22"/>
        <v>215.34413414255232</v>
      </c>
      <c r="L218" s="19">
        <f t="shared" si="23"/>
        <v>51313.34218095713</v>
      </c>
    </row>
    <row r="219" spans="2:12" ht="12.75">
      <c r="B219" s="52">
        <f t="shared" si="21"/>
        <v>44440</v>
      </c>
      <c r="C219" s="52"/>
      <c r="D219" s="20">
        <f t="shared" si="16"/>
        <v>534.5941473979799</v>
      </c>
      <c r="E219" s="20">
        <f t="shared" si="17"/>
        <v>50</v>
      </c>
      <c r="F219" s="47">
        <f t="shared" si="18"/>
      </c>
      <c r="G219" s="47"/>
      <c r="H219" s="47"/>
      <c r="I219" s="20">
        <f t="shared" si="19"/>
      </c>
      <c r="J219" s="20">
        <f t="shared" si="20"/>
        <v>584.5941473979799</v>
      </c>
      <c r="K219" s="20">
        <f t="shared" si="22"/>
        <v>213.80559242065473</v>
      </c>
      <c r="L219" s="19">
        <f t="shared" si="23"/>
        <v>50942.55362597981</v>
      </c>
    </row>
    <row r="220" spans="2:12" ht="12.75">
      <c r="B220" s="52">
        <f t="shared" si="21"/>
        <v>44470</v>
      </c>
      <c r="C220" s="52"/>
      <c r="D220" s="20">
        <f t="shared" si="16"/>
        <v>534.5941473979799</v>
      </c>
      <c r="E220" s="20">
        <f t="shared" si="17"/>
        <v>50</v>
      </c>
      <c r="F220" s="47">
        <f t="shared" si="18"/>
      </c>
      <c r="G220" s="47"/>
      <c r="H220" s="47"/>
      <c r="I220" s="20">
        <f t="shared" si="19"/>
      </c>
      <c r="J220" s="20">
        <f t="shared" si="20"/>
        <v>584.5941473979799</v>
      </c>
      <c r="K220" s="20">
        <f t="shared" si="22"/>
        <v>212.26064010824925</v>
      </c>
      <c r="L220" s="19">
        <f t="shared" si="23"/>
        <v>50570.220118690086</v>
      </c>
    </row>
    <row r="221" spans="2:12" ht="12.75">
      <c r="B221" s="52">
        <f t="shared" si="21"/>
        <v>44501</v>
      </c>
      <c r="C221" s="52"/>
      <c r="D221" s="20">
        <f t="shared" si="16"/>
        <v>534.5941473979799</v>
      </c>
      <c r="E221" s="20">
        <f t="shared" si="17"/>
        <v>50</v>
      </c>
      <c r="F221" s="47">
        <f t="shared" si="18"/>
      </c>
      <c r="G221" s="47"/>
      <c r="H221" s="47"/>
      <c r="I221" s="20">
        <f t="shared" si="19"/>
      </c>
      <c r="J221" s="20">
        <f t="shared" si="20"/>
        <v>584.5941473979799</v>
      </c>
      <c r="K221" s="20">
        <f t="shared" si="22"/>
        <v>210.70925049454203</v>
      </c>
      <c r="L221" s="19">
        <f t="shared" si="23"/>
        <v>50196.33522178665</v>
      </c>
    </row>
    <row r="222" spans="2:12" ht="12.75">
      <c r="B222" s="52">
        <f t="shared" si="21"/>
        <v>44531</v>
      </c>
      <c r="C222" s="52"/>
      <c r="D222" s="20">
        <f t="shared" si="16"/>
        <v>534.5941473979799</v>
      </c>
      <c r="E222" s="20">
        <f t="shared" si="17"/>
        <v>50</v>
      </c>
      <c r="F222" s="47">
        <f t="shared" si="18"/>
      </c>
      <c r="G222" s="47"/>
      <c r="H222" s="47"/>
      <c r="I222" s="20">
        <f t="shared" si="19"/>
      </c>
      <c r="J222" s="20">
        <f t="shared" si="20"/>
        <v>584.5941473979799</v>
      </c>
      <c r="K222" s="20">
        <f t="shared" si="22"/>
        <v>209.15139675744436</v>
      </c>
      <c r="L222" s="19">
        <f t="shared" si="23"/>
        <v>49820.892471146115</v>
      </c>
    </row>
    <row r="223" spans="2:12" ht="12.75">
      <c r="B223" s="52">
        <f t="shared" si="21"/>
        <v>44562</v>
      </c>
      <c r="C223" s="52"/>
      <c r="D223" s="20">
        <f t="shared" si="16"/>
        <v>534.5941473979799</v>
      </c>
      <c r="E223" s="20">
        <f t="shared" si="17"/>
        <v>50</v>
      </c>
      <c r="F223" s="47">
        <f t="shared" si="18"/>
      </c>
      <c r="G223" s="47"/>
      <c r="H223" s="47"/>
      <c r="I223" s="20">
        <f t="shared" si="19"/>
      </c>
      <c r="J223" s="20">
        <f t="shared" si="20"/>
        <v>584.5941473979799</v>
      </c>
      <c r="K223" s="20">
        <f t="shared" si="22"/>
        <v>207.58705196310882</v>
      </c>
      <c r="L223" s="19">
        <f t="shared" si="23"/>
        <v>49443.885375711245</v>
      </c>
    </row>
    <row r="224" spans="2:12" ht="12.75">
      <c r="B224" s="52">
        <f t="shared" si="21"/>
        <v>44593</v>
      </c>
      <c r="C224" s="52"/>
      <c r="D224" s="20">
        <f aca="true" t="shared" si="24" ref="D224:D287">IF(B224&lt;&gt;"",$E$15,"")</f>
        <v>534.5941473979799</v>
      </c>
      <c r="E224" s="20">
        <f aca="true" t="shared" si="25" ref="E224:E287">IF(AND(B224&lt;&gt;"",$F$17&gt;0),$F$17,"")</f>
        <v>50</v>
      </c>
      <c r="F224" s="47">
        <f aca="true" t="shared" si="26" ref="F224:F287">IF(AND(B224&lt;&gt;"",$F$19&gt;0),IF(MONTH($I$17)=MONTH(B224),$F$19,""),"")</f>
      </c>
      <c r="G224" s="47"/>
      <c r="H224" s="47"/>
      <c r="I224" s="20">
        <f aca="true" t="shared" si="27" ref="I224:I287">IF(AND(B224&lt;&gt;"",$F$21&gt;0),IF(AND(MONTH($D$22)=MONTH(B224),YEAR($D$22)=YEAR(B224)),$F$21,""),"")</f>
      </c>
      <c r="J224" s="20">
        <f aca="true" t="shared" si="28" ref="J224:J287">IF(D224&lt;&gt;"",IF(SUM(D224:I224)&gt;L223+K224,L223+K224,SUM(D224:I224)),"")</f>
        <v>584.5941473979799</v>
      </c>
      <c r="K224" s="20">
        <f t="shared" si="22"/>
        <v>206.01618906546355</v>
      </c>
      <c r="L224" s="19">
        <f t="shared" si="23"/>
        <v>49065.30741737873</v>
      </c>
    </row>
    <row r="225" spans="2:12" ht="12.75">
      <c r="B225" s="52">
        <f aca="true" t="shared" si="29" ref="B225:B288">IF(AND(L224&gt;0,L224&lt;&gt;""),DATE(YEAR(B224),MONTH(B224)+1,DAY(B224)),"")</f>
        <v>44621</v>
      </c>
      <c r="C225" s="52"/>
      <c r="D225" s="20">
        <f t="shared" si="24"/>
        <v>534.5941473979799</v>
      </c>
      <c r="E225" s="20">
        <f t="shared" si="25"/>
        <v>50</v>
      </c>
      <c r="F225" s="47">
        <f t="shared" si="26"/>
      </c>
      <c r="G225" s="47"/>
      <c r="H225" s="47"/>
      <c r="I225" s="20">
        <f t="shared" si="27"/>
      </c>
      <c r="J225" s="20">
        <f t="shared" si="28"/>
        <v>584.5941473979799</v>
      </c>
      <c r="K225" s="20">
        <f aca="true" t="shared" si="30" ref="K225:K288">IF(D225&lt;&gt;"",L224*$E$11/12,"")</f>
        <v>204.43878090574472</v>
      </c>
      <c r="L225" s="19">
        <f aca="true" t="shared" si="31" ref="L225:L288">IF(D225&lt;&gt;"",L224-J225+K225,"")</f>
        <v>48685.1520508865</v>
      </c>
    </row>
    <row r="226" spans="2:12" ht="12.75">
      <c r="B226" s="52">
        <f t="shared" si="29"/>
        <v>44652</v>
      </c>
      <c r="C226" s="52"/>
      <c r="D226" s="20">
        <f t="shared" si="24"/>
        <v>534.5941473979799</v>
      </c>
      <c r="E226" s="20">
        <f t="shared" si="25"/>
        <v>50</v>
      </c>
      <c r="F226" s="47">
        <f t="shared" si="26"/>
      </c>
      <c r="G226" s="47"/>
      <c r="H226" s="47"/>
      <c r="I226" s="20">
        <f t="shared" si="27"/>
      </c>
      <c r="J226" s="20">
        <f t="shared" si="28"/>
        <v>584.5941473979799</v>
      </c>
      <c r="K226" s="20">
        <f t="shared" si="30"/>
        <v>202.85480021202707</v>
      </c>
      <c r="L226" s="19">
        <f t="shared" si="31"/>
        <v>48303.41270370055</v>
      </c>
    </row>
    <row r="227" spans="2:12" ht="12.75">
      <c r="B227" s="52">
        <f t="shared" si="29"/>
        <v>44682</v>
      </c>
      <c r="C227" s="52"/>
      <c r="D227" s="20">
        <f t="shared" si="24"/>
        <v>534.5941473979799</v>
      </c>
      <c r="E227" s="20">
        <f t="shared" si="25"/>
        <v>50</v>
      </c>
      <c r="F227" s="47">
        <f t="shared" si="26"/>
        <v>15</v>
      </c>
      <c r="G227" s="47"/>
      <c r="H227" s="47"/>
      <c r="I227" s="20">
        <f t="shared" si="27"/>
      </c>
      <c r="J227" s="20">
        <f t="shared" si="28"/>
        <v>599.5941473979799</v>
      </c>
      <c r="K227" s="20">
        <f t="shared" si="30"/>
        <v>201.2642195987523</v>
      </c>
      <c r="L227" s="19">
        <f t="shared" si="31"/>
        <v>47905.08277590133</v>
      </c>
    </row>
    <row r="228" spans="2:12" ht="12.75">
      <c r="B228" s="52">
        <f t="shared" si="29"/>
        <v>44713</v>
      </c>
      <c r="C228" s="52"/>
      <c r="D228" s="20">
        <f t="shared" si="24"/>
        <v>534.5941473979799</v>
      </c>
      <c r="E228" s="20">
        <f t="shared" si="25"/>
        <v>50</v>
      </c>
      <c r="F228" s="47">
        <f t="shared" si="26"/>
      </c>
      <c r="G228" s="47"/>
      <c r="H228" s="47"/>
      <c r="I228" s="20">
        <f t="shared" si="27"/>
      </c>
      <c r="J228" s="20">
        <f t="shared" si="28"/>
        <v>584.5941473979799</v>
      </c>
      <c r="K228" s="20">
        <f t="shared" si="30"/>
        <v>199.60451156625552</v>
      </c>
      <c r="L228" s="19">
        <f t="shared" si="31"/>
        <v>47520.093140069606</v>
      </c>
    </row>
    <row r="229" spans="2:12" ht="12.75">
      <c r="B229" s="52">
        <f t="shared" si="29"/>
        <v>44743</v>
      </c>
      <c r="C229" s="52"/>
      <c r="D229" s="20">
        <f t="shared" si="24"/>
        <v>534.5941473979799</v>
      </c>
      <c r="E229" s="20">
        <f t="shared" si="25"/>
        <v>50</v>
      </c>
      <c r="F229" s="47">
        <f t="shared" si="26"/>
      </c>
      <c r="G229" s="47"/>
      <c r="H229" s="47"/>
      <c r="I229" s="20">
        <f t="shared" si="27"/>
      </c>
      <c r="J229" s="20">
        <f t="shared" si="28"/>
        <v>584.5941473979799</v>
      </c>
      <c r="K229" s="20">
        <f t="shared" si="30"/>
        <v>198.0003880836234</v>
      </c>
      <c r="L229" s="19">
        <f t="shared" si="31"/>
        <v>47133.49938075525</v>
      </c>
    </row>
    <row r="230" spans="2:12" ht="12.75">
      <c r="B230" s="52">
        <f t="shared" si="29"/>
        <v>44774</v>
      </c>
      <c r="C230" s="52"/>
      <c r="D230" s="20">
        <f t="shared" si="24"/>
        <v>534.5941473979799</v>
      </c>
      <c r="E230" s="20">
        <f t="shared" si="25"/>
        <v>50</v>
      </c>
      <c r="F230" s="47">
        <f t="shared" si="26"/>
      </c>
      <c r="G230" s="47"/>
      <c r="H230" s="47"/>
      <c r="I230" s="20">
        <f t="shared" si="27"/>
      </c>
      <c r="J230" s="20">
        <f t="shared" si="28"/>
        <v>584.5941473979799</v>
      </c>
      <c r="K230" s="20">
        <f t="shared" si="30"/>
        <v>196.3895807531469</v>
      </c>
      <c r="L230" s="19">
        <f t="shared" si="31"/>
        <v>46745.29481411042</v>
      </c>
    </row>
    <row r="231" spans="2:12" ht="12.75">
      <c r="B231" s="52">
        <f t="shared" si="29"/>
        <v>44805</v>
      </c>
      <c r="C231" s="52"/>
      <c r="D231" s="20">
        <f t="shared" si="24"/>
        <v>534.5941473979799</v>
      </c>
      <c r="E231" s="20">
        <f t="shared" si="25"/>
        <v>50</v>
      </c>
      <c r="F231" s="47">
        <f t="shared" si="26"/>
      </c>
      <c r="G231" s="47"/>
      <c r="H231" s="47"/>
      <c r="I231" s="20">
        <f t="shared" si="27"/>
      </c>
      <c r="J231" s="20">
        <f t="shared" si="28"/>
        <v>584.5941473979799</v>
      </c>
      <c r="K231" s="20">
        <f t="shared" si="30"/>
        <v>194.77206172546008</v>
      </c>
      <c r="L231" s="19">
        <f t="shared" si="31"/>
        <v>46355.472728437904</v>
      </c>
    </row>
    <row r="232" spans="2:12" ht="12.75">
      <c r="B232" s="52">
        <f t="shared" si="29"/>
        <v>44835</v>
      </c>
      <c r="C232" s="52"/>
      <c r="D232" s="20">
        <f t="shared" si="24"/>
        <v>534.5941473979799</v>
      </c>
      <c r="E232" s="20">
        <f t="shared" si="25"/>
        <v>50</v>
      </c>
      <c r="F232" s="47">
        <f t="shared" si="26"/>
      </c>
      <c r="G232" s="47"/>
      <c r="H232" s="47"/>
      <c r="I232" s="20">
        <f t="shared" si="27"/>
      </c>
      <c r="J232" s="20">
        <f t="shared" si="28"/>
        <v>584.5941473979799</v>
      </c>
      <c r="K232" s="20">
        <f t="shared" si="30"/>
        <v>193.14780303515795</v>
      </c>
      <c r="L232" s="19">
        <f t="shared" si="31"/>
        <v>45964.026384075085</v>
      </c>
    </row>
    <row r="233" spans="2:12" ht="12.75">
      <c r="B233" s="52">
        <f t="shared" si="29"/>
        <v>44866</v>
      </c>
      <c r="C233" s="52"/>
      <c r="D233" s="20">
        <f t="shared" si="24"/>
        <v>534.5941473979799</v>
      </c>
      <c r="E233" s="20">
        <f t="shared" si="25"/>
        <v>50</v>
      </c>
      <c r="F233" s="47">
        <f t="shared" si="26"/>
      </c>
      <c r="G233" s="47"/>
      <c r="H233" s="47"/>
      <c r="I233" s="20">
        <f t="shared" si="27"/>
      </c>
      <c r="J233" s="20">
        <f t="shared" si="28"/>
        <v>584.5941473979799</v>
      </c>
      <c r="K233" s="20">
        <f t="shared" si="30"/>
        <v>191.51677660031285</v>
      </c>
      <c r="L233" s="19">
        <f t="shared" si="31"/>
        <v>45570.94901327742</v>
      </c>
    </row>
    <row r="234" spans="2:12" ht="12.75">
      <c r="B234" s="52">
        <f t="shared" si="29"/>
        <v>44896</v>
      </c>
      <c r="C234" s="52"/>
      <c r="D234" s="20">
        <f t="shared" si="24"/>
        <v>534.5941473979799</v>
      </c>
      <c r="E234" s="20">
        <f t="shared" si="25"/>
        <v>50</v>
      </c>
      <c r="F234" s="47">
        <f t="shared" si="26"/>
      </c>
      <c r="G234" s="47"/>
      <c r="H234" s="47"/>
      <c r="I234" s="20">
        <f t="shared" si="27"/>
      </c>
      <c r="J234" s="20">
        <f t="shared" si="28"/>
        <v>584.5941473979799</v>
      </c>
      <c r="K234" s="20">
        <f t="shared" si="30"/>
        <v>189.87895422198926</v>
      </c>
      <c r="L234" s="19">
        <f t="shared" si="31"/>
        <v>45176.233820101435</v>
      </c>
    </row>
    <row r="235" spans="2:12" ht="12.75">
      <c r="B235" s="52">
        <f t="shared" si="29"/>
        <v>44927</v>
      </c>
      <c r="C235" s="52"/>
      <c r="D235" s="20">
        <f t="shared" si="24"/>
        <v>534.5941473979799</v>
      </c>
      <c r="E235" s="20">
        <f t="shared" si="25"/>
        <v>50</v>
      </c>
      <c r="F235" s="47">
        <f t="shared" si="26"/>
      </c>
      <c r="G235" s="47"/>
      <c r="H235" s="47"/>
      <c r="I235" s="20">
        <f t="shared" si="27"/>
      </c>
      <c r="J235" s="20">
        <f t="shared" si="28"/>
        <v>584.5941473979799</v>
      </c>
      <c r="K235" s="20">
        <f t="shared" si="30"/>
        <v>188.23430758375596</v>
      </c>
      <c r="L235" s="19">
        <f t="shared" si="31"/>
        <v>44779.873980287215</v>
      </c>
    </row>
    <row r="236" spans="2:12" ht="12.75">
      <c r="B236" s="52">
        <f t="shared" si="29"/>
        <v>44958</v>
      </c>
      <c r="C236" s="52"/>
      <c r="D236" s="20">
        <f t="shared" si="24"/>
        <v>534.5941473979799</v>
      </c>
      <c r="E236" s="20">
        <f t="shared" si="25"/>
        <v>50</v>
      </c>
      <c r="F236" s="47">
        <f t="shared" si="26"/>
      </c>
      <c r="G236" s="47"/>
      <c r="H236" s="47"/>
      <c r="I236" s="20">
        <f t="shared" si="27"/>
      </c>
      <c r="J236" s="20">
        <f t="shared" si="28"/>
        <v>584.5941473979799</v>
      </c>
      <c r="K236" s="20">
        <f t="shared" si="30"/>
        <v>186.58280825119675</v>
      </c>
      <c r="L236" s="19">
        <f t="shared" si="31"/>
        <v>44381.86264114043</v>
      </c>
    </row>
    <row r="237" spans="2:12" ht="12.75">
      <c r="B237" s="52">
        <f t="shared" si="29"/>
        <v>44986</v>
      </c>
      <c r="C237" s="52"/>
      <c r="D237" s="20">
        <f t="shared" si="24"/>
        <v>534.5941473979799</v>
      </c>
      <c r="E237" s="20">
        <f t="shared" si="25"/>
        <v>50</v>
      </c>
      <c r="F237" s="47">
        <f t="shared" si="26"/>
      </c>
      <c r="G237" s="47"/>
      <c r="H237" s="47"/>
      <c r="I237" s="20">
        <f t="shared" si="27"/>
      </c>
      <c r="J237" s="20">
        <f t="shared" si="28"/>
        <v>584.5941473979799</v>
      </c>
      <c r="K237" s="20">
        <f t="shared" si="30"/>
        <v>184.92442767141847</v>
      </c>
      <c r="L237" s="19">
        <f t="shared" si="31"/>
        <v>43982.19292141387</v>
      </c>
    </row>
    <row r="238" spans="2:12" ht="12.75">
      <c r="B238" s="52">
        <f t="shared" si="29"/>
        <v>45017</v>
      </c>
      <c r="C238" s="52"/>
      <c r="D238" s="20">
        <f t="shared" si="24"/>
        <v>534.5941473979799</v>
      </c>
      <c r="E238" s="20">
        <f t="shared" si="25"/>
        <v>50</v>
      </c>
      <c r="F238" s="47">
        <f t="shared" si="26"/>
      </c>
      <c r="G238" s="47"/>
      <c r="H238" s="47"/>
      <c r="I238" s="20">
        <f t="shared" si="27"/>
      </c>
      <c r="J238" s="20">
        <f t="shared" si="28"/>
        <v>584.5941473979799</v>
      </c>
      <c r="K238" s="20">
        <f t="shared" si="30"/>
        <v>183.25913717255779</v>
      </c>
      <c r="L238" s="19">
        <f t="shared" si="31"/>
        <v>43580.857911188454</v>
      </c>
    </row>
    <row r="239" spans="2:12" ht="12.75">
      <c r="B239" s="52">
        <f t="shared" si="29"/>
        <v>45047</v>
      </c>
      <c r="C239" s="52"/>
      <c r="D239" s="20">
        <f t="shared" si="24"/>
        <v>534.5941473979799</v>
      </c>
      <c r="E239" s="20">
        <f t="shared" si="25"/>
        <v>50</v>
      </c>
      <c r="F239" s="47">
        <f t="shared" si="26"/>
        <v>15</v>
      </c>
      <c r="G239" s="47"/>
      <c r="H239" s="47"/>
      <c r="I239" s="20">
        <f t="shared" si="27"/>
      </c>
      <c r="J239" s="20">
        <f t="shared" si="28"/>
        <v>599.5941473979799</v>
      </c>
      <c r="K239" s="20">
        <f t="shared" si="30"/>
        <v>181.58690796328526</v>
      </c>
      <c r="L239" s="19">
        <f t="shared" si="31"/>
        <v>43162.85067175376</v>
      </c>
    </row>
    <row r="240" spans="2:12" ht="12.75">
      <c r="B240" s="52">
        <f t="shared" si="29"/>
        <v>45078</v>
      </c>
      <c r="C240" s="52"/>
      <c r="D240" s="20">
        <f t="shared" si="24"/>
        <v>534.5941473979799</v>
      </c>
      <c r="E240" s="20">
        <f t="shared" si="25"/>
        <v>50</v>
      </c>
      <c r="F240" s="47">
        <f t="shared" si="26"/>
      </c>
      <c r="G240" s="47"/>
      <c r="H240" s="47"/>
      <c r="I240" s="20">
        <f t="shared" si="27"/>
      </c>
      <c r="J240" s="20">
        <f t="shared" si="28"/>
        <v>584.5941473979799</v>
      </c>
      <c r="K240" s="20">
        <f t="shared" si="30"/>
        <v>179.84521113230733</v>
      </c>
      <c r="L240" s="19">
        <f t="shared" si="31"/>
        <v>42758.10173548809</v>
      </c>
    </row>
    <row r="241" spans="2:12" ht="12.75">
      <c r="B241" s="52">
        <f t="shared" si="29"/>
        <v>45108</v>
      </c>
      <c r="C241" s="52"/>
      <c r="D241" s="20">
        <f t="shared" si="24"/>
        <v>534.5941473979799</v>
      </c>
      <c r="E241" s="20">
        <f t="shared" si="25"/>
        <v>50</v>
      </c>
      <c r="F241" s="47">
        <f t="shared" si="26"/>
      </c>
      <c r="G241" s="47"/>
      <c r="H241" s="47"/>
      <c r="I241" s="20">
        <f t="shared" si="27"/>
      </c>
      <c r="J241" s="20">
        <f t="shared" si="28"/>
        <v>584.5941473979799</v>
      </c>
      <c r="K241" s="20">
        <f t="shared" si="30"/>
        <v>178.15875723120038</v>
      </c>
      <c r="L241" s="19">
        <f t="shared" si="31"/>
        <v>42351.66634532131</v>
      </c>
    </row>
    <row r="242" spans="2:12" ht="12.75">
      <c r="B242" s="52">
        <f t="shared" si="29"/>
        <v>45139</v>
      </c>
      <c r="C242" s="52"/>
      <c r="D242" s="20">
        <f t="shared" si="24"/>
        <v>534.5941473979799</v>
      </c>
      <c r="E242" s="20">
        <f t="shared" si="25"/>
        <v>50</v>
      </c>
      <c r="F242" s="47">
        <f t="shared" si="26"/>
      </c>
      <c r="G242" s="47"/>
      <c r="H242" s="47"/>
      <c r="I242" s="20">
        <f t="shared" si="27"/>
      </c>
      <c r="J242" s="20">
        <f t="shared" si="28"/>
        <v>584.5941473979799</v>
      </c>
      <c r="K242" s="20">
        <f t="shared" si="30"/>
        <v>176.4652764388388</v>
      </c>
      <c r="L242" s="19">
        <f t="shared" si="31"/>
        <v>41943.53747436217</v>
      </c>
    </row>
    <row r="243" spans="2:12" ht="12.75">
      <c r="B243" s="52">
        <f t="shared" si="29"/>
        <v>45170</v>
      </c>
      <c r="C243" s="52"/>
      <c r="D243" s="20">
        <f t="shared" si="24"/>
        <v>534.5941473979799</v>
      </c>
      <c r="E243" s="20">
        <f t="shared" si="25"/>
        <v>50</v>
      </c>
      <c r="F243" s="47">
        <f t="shared" si="26"/>
      </c>
      <c r="G243" s="47"/>
      <c r="H243" s="47"/>
      <c r="I243" s="20">
        <f t="shared" si="27"/>
      </c>
      <c r="J243" s="20">
        <f t="shared" si="28"/>
        <v>584.5941473979799</v>
      </c>
      <c r="K243" s="20">
        <f t="shared" si="30"/>
        <v>174.76473947650905</v>
      </c>
      <c r="L243" s="19">
        <f t="shared" si="31"/>
        <v>41533.708066440704</v>
      </c>
    </row>
    <row r="244" spans="2:12" ht="12.75">
      <c r="B244" s="52">
        <f t="shared" si="29"/>
        <v>45200</v>
      </c>
      <c r="C244" s="52"/>
      <c r="D244" s="20">
        <f t="shared" si="24"/>
        <v>534.5941473979799</v>
      </c>
      <c r="E244" s="20">
        <f t="shared" si="25"/>
        <v>50</v>
      </c>
      <c r="F244" s="47">
        <f t="shared" si="26"/>
      </c>
      <c r="G244" s="47"/>
      <c r="H244" s="47"/>
      <c r="I244" s="20">
        <f t="shared" si="27"/>
      </c>
      <c r="J244" s="20">
        <f t="shared" si="28"/>
        <v>584.5941473979799</v>
      </c>
      <c r="K244" s="20">
        <f t="shared" si="30"/>
        <v>173.05711694350293</v>
      </c>
      <c r="L244" s="19">
        <f t="shared" si="31"/>
        <v>41122.17103598623</v>
      </c>
    </row>
    <row r="245" spans="2:12" ht="12.75">
      <c r="B245" s="52">
        <f t="shared" si="29"/>
        <v>45231</v>
      </c>
      <c r="C245" s="52"/>
      <c r="D245" s="20">
        <f t="shared" si="24"/>
        <v>534.5941473979799</v>
      </c>
      <c r="E245" s="20">
        <f t="shared" si="25"/>
        <v>50</v>
      </c>
      <c r="F245" s="47">
        <f t="shared" si="26"/>
      </c>
      <c r="G245" s="47"/>
      <c r="H245" s="47"/>
      <c r="I245" s="20">
        <f t="shared" si="27"/>
      </c>
      <c r="J245" s="20">
        <f t="shared" si="28"/>
        <v>584.5941473979799</v>
      </c>
      <c r="K245" s="20">
        <f t="shared" si="30"/>
        <v>171.34237931660934</v>
      </c>
      <c r="L245" s="19">
        <f t="shared" si="31"/>
        <v>40708.919267904865</v>
      </c>
    </row>
    <row r="246" spans="2:12" ht="12.75">
      <c r="B246" s="52">
        <f t="shared" si="29"/>
        <v>45261</v>
      </c>
      <c r="C246" s="52"/>
      <c r="D246" s="20">
        <f t="shared" si="24"/>
        <v>534.5941473979799</v>
      </c>
      <c r="E246" s="20">
        <f t="shared" si="25"/>
        <v>50</v>
      </c>
      <c r="F246" s="47">
        <f t="shared" si="26"/>
      </c>
      <c r="G246" s="47"/>
      <c r="H246" s="47"/>
      <c r="I246" s="20">
        <f t="shared" si="27"/>
      </c>
      <c r="J246" s="20">
        <f t="shared" si="28"/>
        <v>584.5941473979799</v>
      </c>
      <c r="K246" s="20">
        <f t="shared" si="30"/>
        <v>169.62049694960362</v>
      </c>
      <c r="L246" s="19">
        <f t="shared" si="31"/>
        <v>40293.94561745649</v>
      </c>
    </row>
    <row r="247" spans="2:12" ht="12.75">
      <c r="B247" s="52">
        <f t="shared" si="29"/>
        <v>45292</v>
      </c>
      <c r="C247" s="52"/>
      <c r="D247" s="20">
        <f t="shared" si="24"/>
        <v>534.5941473979799</v>
      </c>
      <c r="E247" s="20">
        <f t="shared" si="25"/>
        <v>50</v>
      </c>
      <c r="F247" s="47">
        <f t="shared" si="26"/>
      </c>
      <c r="G247" s="47"/>
      <c r="H247" s="47"/>
      <c r="I247" s="20">
        <f t="shared" si="27"/>
      </c>
      <c r="J247" s="20">
        <f t="shared" si="28"/>
        <v>584.5941473979799</v>
      </c>
      <c r="K247" s="20">
        <f t="shared" si="30"/>
        <v>167.89144007273538</v>
      </c>
      <c r="L247" s="19">
        <f t="shared" si="31"/>
        <v>39877.24291013125</v>
      </c>
    </row>
    <row r="248" spans="2:12" ht="12.75">
      <c r="B248" s="52">
        <f t="shared" si="29"/>
        <v>45323</v>
      </c>
      <c r="C248" s="52"/>
      <c r="D248" s="20">
        <f t="shared" si="24"/>
        <v>534.5941473979799</v>
      </c>
      <c r="E248" s="20">
        <f t="shared" si="25"/>
        <v>50</v>
      </c>
      <c r="F248" s="47">
        <f t="shared" si="26"/>
      </c>
      <c r="G248" s="47"/>
      <c r="H248" s="47"/>
      <c r="I248" s="20">
        <f t="shared" si="27"/>
      </c>
      <c r="J248" s="20">
        <f t="shared" si="28"/>
        <v>584.5941473979799</v>
      </c>
      <c r="K248" s="20">
        <f t="shared" si="30"/>
        <v>166.15517879221355</v>
      </c>
      <c r="L248" s="19">
        <f t="shared" si="31"/>
        <v>39458.80394152549</v>
      </c>
    </row>
    <row r="249" spans="2:12" ht="12.75">
      <c r="B249" s="52">
        <f t="shared" si="29"/>
        <v>45352</v>
      </c>
      <c r="C249" s="52"/>
      <c r="D249" s="20">
        <f t="shared" si="24"/>
        <v>534.5941473979799</v>
      </c>
      <c r="E249" s="20">
        <f t="shared" si="25"/>
        <v>50</v>
      </c>
      <c r="F249" s="47">
        <f t="shared" si="26"/>
      </c>
      <c r="G249" s="47"/>
      <c r="H249" s="47"/>
      <c r="I249" s="20">
        <f t="shared" si="27"/>
      </c>
      <c r="J249" s="20">
        <f t="shared" si="28"/>
        <v>584.5941473979799</v>
      </c>
      <c r="K249" s="20">
        <f t="shared" si="30"/>
        <v>164.41168308968955</v>
      </c>
      <c r="L249" s="19">
        <f t="shared" si="31"/>
        <v>39038.6214772172</v>
      </c>
    </row>
    <row r="250" spans="2:12" ht="12.75">
      <c r="B250" s="52">
        <f t="shared" si="29"/>
        <v>45383</v>
      </c>
      <c r="C250" s="52"/>
      <c r="D250" s="20">
        <f t="shared" si="24"/>
        <v>534.5941473979799</v>
      </c>
      <c r="E250" s="20">
        <f t="shared" si="25"/>
        <v>50</v>
      </c>
      <c r="F250" s="47">
        <f t="shared" si="26"/>
      </c>
      <c r="G250" s="47"/>
      <c r="H250" s="47"/>
      <c r="I250" s="20">
        <f t="shared" si="27"/>
      </c>
      <c r="J250" s="20">
        <f t="shared" si="28"/>
        <v>584.5941473979799</v>
      </c>
      <c r="K250" s="20">
        <f t="shared" si="30"/>
        <v>162.66092282173835</v>
      </c>
      <c r="L250" s="19">
        <f t="shared" si="31"/>
        <v>38616.68825264096</v>
      </c>
    </row>
    <row r="251" spans="2:12" ht="12.75">
      <c r="B251" s="52">
        <f t="shared" si="29"/>
        <v>45413</v>
      </c>
      <c r="C251" s="52"/>
      <c r="D251" s="20">
        <f t="shared" si="24"/>
        <v>534.5941473979799</v>
      </c>
      <c r="E251" s="20">
        <f t="shared" si="25"/>
        <v>50</v>
      </c>
      <c r="F251" s="47">
        <f t="shared" si="26"/>
        <v>15</v>
      </c>
      <c r="G251" s="47"/>
      <c r="H251" s="47"/>
      <c r="I251" s="20">
        <f t="shared" si="27"/>
      </c>
      <c r="J251" s="20">
        <f t="shared" si="28"/>
        <v>599.5941473979799</v>
      </c>
      <c r="K251" s="20">
        <f t="shared" si="30"/>
        <v>160.90286771933734</v>
      </c>
      <c r="L251" s="19">
        <f t="shared" si="31"/>
        <v>38177.99697296232</v>
      </c>
    </row>
    <row r="252" spans="2:12" ht="12.75">
      <c r="B252" s="52">
        <f t="shared" si="29"/>
        <v>45444</v>
      </c>
      <c r="C252" s="52"/>
      <c r="D252" s="20">
        <f t="shared" si="24"/>
        <v>534.5941473979799</v>
      </c>
      <c r="E252" s="20">
        <f t="shared" si="25"/>
        <v>50</v>
      </c>
      <c r="F252" s="47">
        <f t="shared" si="26"/>
      </c>
      <c r="G252" s="47"/>
      <c r="H252" s="47"/>
      <c r="I252" s="20">
        <f t="shared" si="27"/>
      </c>
      <c r="J252" s="20">
        <f t="shared" si="28"/>
        <v>584.5941473979799</v>
      </c>
      <c r="K252" s="20">
        <f t="shared" si="30"/>
        <v>159.074987387343</v>
      </c>
      <c r="L252" s="19">
        <f t="shared" si="31"/>
        <v>37752.477812951685</v>
      </c>
    </row>
    <row r="253" spans="2:12" ht="12.75">
      <c r="B253" s="52">
        <f t="shared" si="29"/>
        <v>45474</v>
      </c>
      <c r="C253" s="52"/>
      <c r="D253" s="20">
        <f t="shared" si="24"/>
        <v>534.5941473979799</v>
      </c>
      <c r="E253" s="20">
        <f t="shared" si="25"/>
        <v>50</v>
      </c>
      <c r="F253" s="47">
        <f t="shared" si="26"/>
      </c>
      <c r="G253" s="47"/>
      <c r="H253" s="47"/>
      <c r="I253" s="20">
        <f t="shared" si="27"/>
      </c>
      <c r="J253" s="20">
        <f t="shared" si="28"/>
        <v>584.5941473979799</v>
      </c>
      <c r="K253" s="20">
        <f t="shared" si="30"/>
        <v>157.3019908872987</v>
      </c>
      <c r="L253" s="19">
        <f t="shared" si="31"/>
        <v>37325.185656441005</v>
      </c>
    </row>
    <row r="254" spans="2:12" ht="12.75">
      <c r="B254" s="52">
        <f t="shared" si="29"/>
        <v>45505</v>
      </c>
      <c r="C254" s="52"/>
      <c r="D254" s="20">
        <f t="shared" si="24"/>
        <v>534.5941473979799</v>
      </c>
      <c r="E254" s="20">
        <f t="shared" si="25"/>
        <v>50</v>
      </c>
      <c r="F254" s="47">
        <f t="shared" si="26"/>
      </c>
      <c r="G254" s="47"/>
      <c r="H254" s="47"/>
      <c r="I254" s="20">
        <f t="shared" si="27"/>
      </c>
      <c r="J254" s="20">
        <f t="shared" si="28"/>
        <v>584.5941473979799</v>
      </c>
      <c r="K254" s="20">
        <f t="shared" si="30"/>
        <v>155.52160690183754</v>
      </c>
      <c r="L254" s="19">
        <f t="shared" si="31"/>
        <v>36896.11311594486</v>
      </c>
    </row>
    <row r="255" spans="2:12" ht="12.75">
      <c r="B255" s="52">
        <f t="shared" si="29"/>
        <v>45536</v>
      </c>
      <c r="C255" s="52"/>
      <c r="D255" s="20">
        <f t="shared" si="24"/>
        <v>534.5941473979799</v>
      </c>
      <c r="E255" s="20">
        <f t="shared" si="25"/>
        <v>50</v>
      </c>
      <c r="F255" s="47">
        <f t="shared" si="26"/>
      </c>
      <c r="G255" s="47"/>
      <c r="H255" s="47"/>
      <c r="I255" s="20">
        <f t="shared" si="27"/>
      </c>
      <c r="J255" s="20">
        <f t="shared" si="28"/>
        <v>584.5941473979799</v>
      </c>
      <c r="K255" s="20">
        <f t="shared" si="30"/>
        <v>153.73380464977026</v>
      </c>
      <c r="L255" s="19">
        <f t="shared" si="31"/>
        <v>36465.252773196655</v>
      </c>
    </row>
    <row r="256" spans="2:12" ht="12.75">
      <c r="B256" s="52">
        <f t="shared" si="29"/>
        <v>45566</v>
      </c>
      <c r="C256" s="52"/>
      <c r="D256" s="20">
        <f t="shared" si="24"/>
        <v>534.5941473979799</v>
      </c>
      <c r="E256" s="20">
        <f t="shared" si="25"/>
        <v>50</v>
      </c>
      <c r="F256" s="47">
        <f t="shared" si="26"/>
      </c>
      <c r="G256" s="47"/>
      <c r="H256" s="47"/>
      <c r="I256" s="20">
        <f t="shared" si="27"/>
      </c>
      <c r="J256" s="20">
        <f t="shared" si="28"/>
        <v>584.5941473979799</v>
      </c>
      <c r="K256" s="20">
        <f t="shared" si="30"/>
        <v>151.93855322165274</v>
      </c>
      <c r="L256" s="19">
        <f t="shared" si="31"/>
        <v>36032.59717902033</v>
      </c>
    </row>
    <row r="257" spans="2:12" ht="12.75">
      <c r="B257" s="52">
        <f t="shared" si="29"/>
        <v>45597</v>
      </c>
      <c r="C257" s="52"/>
      <c r="D257" s="20">
        <f t="shared" si="24"/>
        <v>534.5941473979799</v>
      </c>
      <c r="E257" s="20">
        <f t="shared" si="25"/>
        <v>50</v>
      </c>
      <c r="F257" s="47">
        <f t="shared" si="26"/>
      </c>
      <c r="G257" s="47"/>
      <c r="H257" s="47"/>
      <c r="I257" s="20">
        <f t="shared" si="27"/>
      </c>
      <c r="J257" s="20">
        <f t="shared" si="28"/>
        <v>584.5941473979799</v>
      </c>
      <c r="K257" s="20">
        <f t="shared" si="30"/>
        <v>150.1358215792514</v>
      </c>
      <c r="L257" s="19">
        <f t="shared" si="31"/>
        <v>35598.138853201606</v>
      </c>
    </row>
    <row r="258" spans="2:12" ht="12.75">
      <c r="B258" s="52">
        <f t="shared" si="29"/>
        <v>45627</v>
      </c>
      <c r="C258" s="52"/>
      <c r="D258" s="20">
        <f t="shared" si="24"/>
        <v>534.5941473979799</v>
      </c>
      <c r="E258" s="20">
        <f t="shared" si="25"/>
        <v>50</v>
      </c>
      <c r="F258" s="47">
        <f t="shared" si="26"/>
      </c>
      <c r="G258" s="47"/>
      <c r="H258" s="47"/>
      <c r="I258" s="20">
        <f t="shared" si="27"/>
      </c>
      <c r="J258" s="20">
        <f t="shared" si="28"/>
        <v>584.5941473979799</v>
      </c>
      <c r="K258" s="20">
        <f t="shared" si="30"/>
        <v>148.3255785550067</v>
      </c>
      <c r="L258" s="19">
        <f t="shared" si="31"/>
        <v>35161.870284358636</v>
      </c>
    </row>
    <row r="259" spans="2:12" ht="12.75">
      <c r="B259" s="52">
        <f t="shared" si="29"/>
        <v>45658</v>
      </c>
      <c r="C259" s="52"/>
      <c r="D259" s="20">
        <f t="shared" si="24"/>
        <v>534.5941473979799</v>
      </c>
      <c r="E259" s="20">
        <f t="shared" si="25"/>
        <v>50</v>
      </c>
      <c r="F259" s="47">
        <f t="shared" si="26"/>
      </c>
      <c r="G259" s="47"/>
      <c r="H259" s="47"/>
      <c r="I259" s="20">
        <f t="shared" si="27"/>
      </c>
      <c r="J259" s="20">
        <f t="shared" si="28"/>
        <v>584.5941473979799</v>
      </c>
      <c r="K259" s="20">
        <f t="shared" si="30"/>
        <v>146.50779285149432</v>
      </c>
      <c r="L259" s="19">
        <f t="shared" si="31"/>
        <v>34723.783929812154</v>
      </c>
    </row>
    <row r="260" spans="2:12" ht="12.75">
      <c r="B260" s="52">
        <f t="shared" si="29"/>
        <v>45689</v>
      </c>
      <c r="C260" s="52"/>
      <c r="D260" s="20">
        <f t="shared" si="24"/>
        <v>534.5941473979799</v>
      </c>
      <c r="E260" s="20">
        <f t="shared" si="25"/>
        <v>50</v>
      </c>
      <c r="F260" s="47">
        <f t="shared" si="26"/>
      </c>
      <c r="G260" s="47"/>
      <c r="H260" s="47"/>
      <c r="I260" s="20">
        <f t="shared" si="27"/>
      </c>
      <c r="J260" s="20">
        <f t="shared" si="28"/>
        <v>584.5941473979799</v>
      </c>
      <c r="K260" s="20">
        <f t="shared" si="30"/>
        <v>144.68243304088398</v>
      </c>
      <c r="L260" s="19">
        <f t="shared" si="31"/>
        <v>34283.87221545506</v>
      </c>
    </row>
    <row r="261" spans="2:12" ht="12.75">
      <c r="B261" s="52">
        <f t="shared" si="29"/>
        <v>45717</v>
      </c>
      <c r="C261" s="52"/>
      <c r="D261" s="20">
        <f t="shared" si="24"/>
        <v>534.5941473979799</v>
      </c>
      <c r="E261" s="20">
        <f t="shared" si="25"/>
        <v>50</v>
      </c>
      <c r="F261" s="47">
        <f t="shared" si="26"/>
      </c>
      <c r="G261" s="47"/>
      <c r="H261" s="47"/>
      <c r="I261" s="20">
        <f t="shared" si="27"/>
      </c>
      <c r="J261" s="20">
        <f t="shared" si="28"/>
        <v>584.5941473979799</v>
      </c>
      <c r="K261" s="20">
        <f t="shared" si="30"/>
        <v>142.84946756439612</v>
      </c>
      <c r="L261" s="19">
        <f t="shared" si="31"/>
        <v>33842.12753562148</v>
      </c>
    </row>
    <row r="262" spans="2:12" ht="12.75">
      <c r="B262" s="52">
        <f t="shared" si="29"/>
        <v>45748</v>
      </c>
      <c r="C262" s="52"/>
      <c r="D262" s="20">
        <f t="shared" si="24"/>
        <v>534.5941473979799</v>
      </c>
      <c r="E262" s="20">
        <f t="shared" si="25"/>
        <v>50</v>
      </c>
      <c r="F262" s="47">
        <f t="shared" si="26"/>
      </c>
      <c r="G262" s="47"/>
      <c r="H262" s="47"/>
      <c r="I262" s="20">
        <f t="shared" si="27"/>
      </c>
      <c r="J262" s="20">
        <f t="shared" si="28"/>
        <v>584.5941473979799</v>
      </c>
      <c r="K262" s="20">
        <f t="shared" si="30"/>
        <v>141.00886473175618</v>
      </c>
      <c r="L262" s="19">
        <f t="shared" si="31"/>
        <v>33398.54225295526</v>
      </c>
    </row>
    <row r="263" spans="2:12" ht="12.75">
      <c r="B263" s="52">
        <f t="shared" si="29"/>
        <v>45778</v>
      </c>
      <c r="C263" s="52"/>
      <c r="D263" s="20">
        <f t="shared" si="24"/>
        <v>534.5941473979799</v>
      </c>
      <c r="E263" s="20">
        <f t="shared" si="25"/>
        <v>50</v>
      </c>
      <c r="F263" s="47">
        <f t="shared" si="26"/>
        <v>15</v>
      </c>
      <c r="G263" s="47"/>
      <c r="H263" s="47"/>
      <c r="I263" s="20">
        <f t="shared" si="27"/>
      </c>
      <c r="J263" s="20">
        <f t="shared" si="28"/>
        <v>599.5941473979799</v>
      </c>
      <c r="K263" s="20">
        <f t="shared" si="30"/>
        <v>139.16059272064692</v>
      </c>
      <c r="L263" s="19">
        <f t="shared" si="31"/>
        <v>32938.10869827793</v>
      </c>
    </row>
    <row r="264" spans="2:12" ht="12.75">
      <c r="B264" s="52">
        <f t="shared" si="29"/>
        <v>45809</v>
      </c>
      <c r="C264" s="52"/>
      <c r="D264" s="20">
        <f t="shared" si="24"/>
        <v>534.5941473979799</v>
      </c>
      <c r="E264" s="20">
        <f t="shared" si="25"/>
        <v>50</v>
      </c>
      <c r="F264" s="47">
        <f t="shared" si="26"/>
      </c>
      <c r="G264" s="47"/>
      <c r="H264" s="47"/>
      <c r="I264" s="20">
        <f t="shared" si="27"/>
      </c>
      <c r="J264" s="20">
        <f t="shared" si="28"/>
        <v>584.5941473979799</v>
      </c>
      <c r="K264" s="20">
        <f t="shared" si="30"/>
        <v>137.24211957615805</v>
      </c>
      <c r="L264" s="19">
        <f t="shared" si="31"/>
        <v>32490.756670456107</v>
      </c>
    </row>
    <row r="265" spans="2:12" ht="12.75">
      <c r="B265" s="52">
        <f t="shared" si="29"/>
        <v>45839</v>
      </c>
      <c r="C265" s="52"/>
      <c r="D265" s="20">
        <f t="shared" si="24"/>
        <v>534.5941473979799</v>
      </c>
      <c r="E265" s="20">
        <f t="shared" si="25"/>
        <v>50</v>
      </c>
      <c r="F265" s="47">
        <f t="shared" si="26"/>
      </c>
      <c r="G265" s="47"/>
      <c r="H265" s="47"/>
      <c r="I265" s="20">
        <f t="shared" si="27"/>
      </c>
      <c r="J265" s="20">
        <f t="shared" si="28"/>
        <v>584.5941473979799</v>
      </c>
      <c r="K265" s="20">
        <f t="shared" si="30"/>
        <v>135.37815279356712</v>
      </c>
      <c r="L265" s="19">
        <f t="shared" si="31"/>
        <v>32041.540675851695</v>
      </c>
    </row>
    <row r="266" spans="2:12" ht="12.75">
      <c r="B266" s="52">
        <f t="shared" si="29"/>
        <v>45870</v>
      </c>
      <c r="C266" s="52"/>
      <c r="D266" s="20">
        <f t="shared" si="24"/>
        <v>534.5941473979799</v>
      </c>
      <c r="E266" s="20">
        <f t="shared" si="25"/>
        <v>50</v>
      </c>
      <c r="F266" s="47">
        <f t="shared" si="26"/>
      </c>
      <c r="G266" s="47"/>
      <c r="H266" s="47"/>
      <c r="I266" s="20">
        <f t="shared" si="27"/>
      </c>
      <c r="J266" s="20">
        <f t="shared" si="28"/>
        <v>584.5941473979799</v>
      </c>
      <c r="K266" s="20">
        <f t="shared" si="30"/>
        <v>133.50641948271542</v>
      </c>
      <c r="L266" s="19">
        <f t="shared" si="31"/>
        <v>31590.45294793643</v>
      </c>
    </row>
    <row r="267" spans="2:12" ht="12.75">
      <c r="B267" s="52">
        <f t="shared" si="29"/>
        <v>45901</v>
      </c>
      <c r="C267" s="52"/>
      <c r="D267" s="20">
        <f t="shared" si="24"/>
        <v>534.5941473979799</v>
      </c>
      <c r="E267" s="20">
        <f t="shared" si="25"/>
        <v>50</v>
      </c>
      <c r="F267" s="47">
        <f t="shared" si="26"/>
      </c>
      <c r="G267" s="47"/>
      <c r="H267" s="47"/>
      <c r="I267" s="20">
        <f t="shared" si="27"/>
      </c>
      <c r="J267" s="20">
        <f t="shared" si="28"/>
        <v>584.5941473979799</v>
      </c>
      <c r="K267" s="20">
        <f t="shared" si="30"/>
        <v>131.62688728306844</v>
      </c>
      <c r="L267" s="19">
        <f t="shared" si="31"/>
        <v>31137.485687821518</v>
      </c>
    </row>
    <row r="268" spans="2:12" ht="12.75">
      <c r="B268" s="52">
        <f t="shared" si="29"/>
        <v>45931</v>
      </c>
      <c r="C268" s="52"/>
      <c r="D268" s="20">
        <f t="shared" si="24"/>
        <v>534.5941473979799</v>
      </c>
      <c r="E268" s="20">
        <f t="shared" si="25"/>
        <v>50</v>
      </c>
      <c r="F268" s="47">
        <f t="shared" si="26"/>
      </c>
      <c r="G268" s="47"/>
      <c r="H268" s="47"/>
      <c r="I268" s="20">
        <f t="shared" si="27"/>
      </c>
      <c r="J268" s="20">
        <f t="shared" si="28"/>
        <v>584.5941473979799</v>
      </c>
      <c r="K268" s="20">
        <f t="shared" si="30"/>
        <v>129.73952369925632</v>
      </c>
      <c r="L268" s="19">
        <f t="shared" si="31"/>
        <v>30682.631064122794</v>
      </c>
    </row>
    <row r="269" spans="2:12" ht="12.75">
      <c r="B269" s="52">
        <f t="shared" si="29"/>
        <v>45962</v>
      </c>
      <c r="C269" s="52"/>
      <c r="D269" s="20">
        <f t="shared" si="24"/>
        <v>534.5941473979799</v>
      </c>
      <c r="E269" s="20">
        <f t="shared" si="25"/>
        <v>50</v>
      </c>
      <c r="F269" s="47">
        <f t="shared" si="26"/>
      </c>
      <c r="G269" s="47"/>
      <c r="H269" s="47"/>
      <c r="I269" s="20">
        <f t="shared" si="27"/>
      </c>
      <c r="J269" s="20">
        <f t="shared" si="28"/>
        <v>584.5941473979799</v>
      </c>
      <c r="K269" s="20">
        <f t="shared" si="30"/>
        <v>127.84429610051166</v>
      </c>
      <c r="L269" s="19">
        <f t="shared" si="31"/>
        <v>30225.881212825327</v>
      </c>
    </row>
    <row r="270" spans="2:12" ht="12.75">
      <c r="B270" s="52">
        <f t="shared" si="29"/>
        <v>45992</v>
      </c>
      <c r="C270" s="52"/>
      <c r="D270" s="20">
        <f t="shared" si="24"/>
        <v>534.5941473979799</v>
      </c>
      <c r="E270" s="20">
        <f t="shared" si="25"/>
        <v>50</v>
      </c>
      <c r="F270" s="47">
        <f t="shared" si="26"/>
      </c>
      <c r="G270" s="47"/>
      <c r="H270" s="47"/>
      <c r="I270" s="20">
        <f t="shared" si="27"/>
      </c>
      <c r="J270" s="20">
        <f t="shared" si="28"/>
        <v>584.5941473979799</v>
      </c>
      <c r="K270" s="20">
        <f t="shared" si="30"/>
        <v>125.94117172010554</v>
      </c>
      <c r="L270" s="19">
        <f t="shared" si="31"/>
        <v>29767.22823714745</v>
      </c>
    </row>
    <row r="271" spans="2:12" ht="12.75">
      <c r="B271" s="52">
        <f t="shared" si="29"/>
        <v>46023</v>
      </c>
      <c r="C271" s="52"/>
      <c r="D271" s="20">
        <f t="shared" si="24"/>
        <v>534.5941473979799</v>
      </c>
      <c r="E271" s="20">
        <f t="shared" si="25"/>
        <v>50</v>
      </c>
      <c r="F271" s="47">
        <f t="shared" si="26"/>
      </c>
      <c r="G271" s="47"/>
      <c r="H271" s="47"/>
      <c r="I271" s="20">
        <f t="shared" si="27"/>
      </c>
      <c r="J271" s="20">
        <f t="shared" si="28"/>
        <v>584.5941473979799</v>
      </c>
      <c r="K271" s="20">
        <f t="shared" si="30"/>
        <v>124.03011765478105</v>
      </c>
      <c r="L271" s="19">
        <f t="shared" si="31"/>
        <v>29306.66420740425</v>
      </c>
    </row>
    <row r="272" spans="2:12" ht="12.75">
      <c r="B272" s="52">
        <f t="shared" si="29"/>
        <v>46054</v>
      </c>
      <c r="C272" s="52"/>
      <c r="D272" s="20">
        <f t="shared" si="24"/>
        <v>534.5941473979799</v>
      </c>
      <c r="E272" s="20">
        <f t="shared" si="25"/>
        <v>50</v>
      </c>
      <c r="F272" s="47">
        <f t="shared" si="26"/>
      </c>
      <c r="G272" s="47"/>
      <c r="H272" s="47"/>
      <c r="I272" s="20">
        <f t="shared" si="27"/>
      </c>
      <c r="J272" s="20">
        <f t="shared" si="28"/>
        <v>584.5941473979799</v>
      </c>
      <c r="K272" s="20">
        <f t="shared" si="30"/>
        <v>122.11110086418438</v>
      </c>
      <c r="L272" s="19">
        <f t="shared" si="31"/>
        <v>28844.181160870456</v>
      </c>
    </row>
    <row r="273" spans="2:12" ht="12.75">
      <c r="B273" s="52">
        <f t="shared" si="29"/>
        <v>46082</v>
      </c>
      <c r="C273" s="52"/>
      <c r="D273" s="20">
        <f t="shared" si="24"/>
        <v>534.5941473979799</v>
      </c>
      <c r="E273" s="20">
        <f t="shared" si="25"/>
        <v>50</v>
      </c>
      <c r="F273" s="47">
        <f t="shared" si="26"/>
      </c>
      <c r="G273" s="47"/>
      <c r="H273" s="47"/>
      <c r="I273" s="20">
        <f t="shared" si="27"/>
      </c>
      <c r="J273" s="20">
        <f t="shared" si="28"/>
        <v>584.5941473979799</v>
      </c>
      <c r="K273" s="20">
        <f t="shared" si="30"/>
        <v>120.18408817029358</v>
      </c>
      <c r="L273" s="19">
        <f t="shared" si="31"/>
        <v>28379.771101642767</v>
      </c>
    </row>
    <row r="274" spans="2:12" ht="12.75">
      <c r="B274" s="52">
        <f t="shared" si="29"/>
        <v>46113</v>
      </c>
      <c r="C274" s="52"/>
      <c r="D274" s="20">
        <f t="shared" si="24"/>
        <v>534.5941473979799</v>
      </c>
      <c r="E274" s="20">
        <f t="shared" si="25"/>
        <v>50</v>
      </c>
      <c r="F274" s="47">
        <f t="shared" si="26"/>
      </c>
      <c r="G274" s="47"/>
      <c r="H274" s="47"/>
      <c r="I274" s="20">
        <f t="shared" si="27"/>
      </c>
      <c r="J274" s="20">
        <f t="shared" si="28"/>
        <v>584.5941473979799</v>
      </c>
      <c r="K274" s="20">
        <f t="shared" si="30"/>
        <v>118.24904625684486</v>
      </c>
      <c r="L274" s="19">
        <f t="shared" si="31"/>
        <v>27913.426000501633</v>
      </c>
    </row>
    <row r="275" spans="2:12" ht="12.75">
      <c r="B275" s="52">
        <f t="shared" si="29"/>
        <v>46143</v>
      </c>
      <c r="C275" s="52"/>
      <c r="D275" s="20">
        <f t="shared" si="24"/>
        <v>534.5941473979799</v>
      </c>
      <c r="E275" s="20">
        <f t="shared" si="25"/>
        <v>50</v>
      </c>
      <c r="F275" s="47">
        <f t="shared" si="26"/>
        <v>15</v>
      </c>
      <c r="G275" s="47"/>
      <c r="H275" s="47"/>
      <c r="I275" s="20">
        <f t="shared" si="27"/>
      </c>
      <c r="J275" s="20">
        <f t="shared" si="28"/>
        <v>599.5941473979799</v>
      </c>
      <c r="K275" s="20">
        <f t="shared" si="30"/>
        <v>116.30594166875682</v>
      </c>
      <c r="L275" s="19">
        <f t="shared" si="31"/>
        <v>27430.13779477241</v>
      </c>
    </row>
    <row r="276" spans="2:12" ht="12.75">
      <c r="B276" s="52">
        <f t="shared" si="29"/>
        <v>46174</v>
      </c>
      <c r="C276" s="52"/>
      <c r="D276" s="20">
        <f t="shared" si="24"/>
        <v>534.5941473979799</v>
      </c>
      <c r="E276" s="20">
        <f t="shared" si="25"/>
        <v>50</v>
      </c>
      <c r="F276" s="47">
        <f t="shared" si="26"/>
      </c>
      <c r="G276" s="47"/>
      <c r="H276" s="47"/>
      <c r="I276" s="20">
        <f t="shared" si="27"/>
      </c>
      <c r="J276" s="20">
        <f t="shared" si="28"/>
        <v>584.5941473979799</v>
      </c>
      <c r="K276" s="20">
        <f t="shared" si="30"/>
        <v>114.29224081155172</v>
      </c>
      <c r="L276" s="19">
        <f t="shared" si="31"/>
        <v>26959.835888185982</v>
      </c>
    </row>
    <row r="277" spans="2:12" ht="12.75">
      <c r="B277" s="52">
        <f t="shared" si="29"/>
        <v>46204</v>
      </c>
      <c r="C277" s="52"/>
      <c r="D277" s="20">
        <f t="shared" si="24"/>
        <v>534.5941473979799</v>
      </c>
      <c r="E277" s="20">
        <f t="shared" si="25"/>
        <v>50</v>
      </c>
      <c r="F277" s="47">
        <f t="shared" si="26"/>
      </c>
      <c r="G277" s="47"/>
      <c r="H277" s="47"/>
      <c r="I277" s="20">
        <f t="shared" si="27"/>
      </c>
      <c r="J277" s="20">
        <f t="shared" si="28"/>
        <v>584.5941473979799</v>
      </c>
      <c r="K277" s="20">
        <f t="shared" si="30"/>
        <v>112.33264953410827</v>
      </c>
      <c r="L277" s="19">
        <f t="shared" si="31"/>
        <v>26487.574390322112</v>
      </c>
    </row>
    <row r="278" spans="2:12" ht="12.75">
      <c r="B278" s="52">
        <f t="shared" si="29"/>
        <v>46235</v>
      </c>
      <c r="C278" s="52"/>
      <c r="D278" s="20">
        <f t="shared" si="24"/>
        <v>534.5941473979799</v>
      </c>
      <c r="E278" s="20">
        <f t="shared" si="25"/>
        <v>50</v>
      </c>
      <c r="F278" s="47">
        <f t="shared" si="26"/>
      </c>
      <c r="G278" s="47"/>
      <c r="H278" s="47"/>
      <c r="I278" s="20">
        <f t="shared" si="27"/>
      </c>
      <c r="J278" s="20">
        <f t="shared" si="28"/>
        <v>584.5941473979799</v>
      </c>
      <c r="K278" s="20">
        <f t="shared" si="30"/>
        <v>110.36489329300882</v>
      </c>
      <c r="L278" s="19">
        <f t="shared" si="31"/>
        <v>26013.34513621714</v>
      </c>
    </row>
    <row r="279" spans="2:12" ht="12.75">
      <c r="B279" s="52">
        <f t="shared" si="29"/>
        <v>46266</v>
      </c>
      <c r="C279" s="52"/>
      <c r="D279" s="20">
        <f t="shared" si="24"/>
        <v>534.5941473979799</v>
      </c>
      <c r="E279" s="20">
        <f t="shared" si="25"/>
        <v>50</v>
      </c>
      <c r="F279" s="47">
        <f t="shared" si="26"/>
      </c>
      <c r="G279" s="47"/>
      <c r="H279" s="47"/>
      <c r="I279" s="20">
        <f t="shared" si="27"/>
      </c>
      <c r="J279" s="20">
        <f t="shared" si="28"/>
        <v>584.5941473979799</v>
      </c>
      <c r="K279" s="20">
        <f t="shared" si="30"/>
        <v>108.38893806757142</v>
      </c>
      <c r="L279" s="19">
        <f t="shared" si="31"/>
        <v>25537.13992688673</v>
      </c>
    </row>
    <row r="280" spans="2:12" ht="12.75">
      <c r="B280" s="52">
        <f t="shared" si="29"/>
        <v>46296</v>
      </c>
      <c r="C280" s="52"/>
      <c r="D280" s="20">
        <f t="shared" si="24"/>
        <v>534.5941473979799</v>
      </c>
      <c r="E280" s="20">
        <f t="shared" si="25"/>
        <v>50</v>
      </c>
      <c r="F280" s="47">
        <f t="shared" si="26"/>
      </c>
      <c r="G280" s="47"/>
      <c r="H280" s="47"/>
      <c r="I280" s="20">
        <f t="shared" si="27"/>
      </c>
      <c r="J280" s="20">
        <f t="shared" si="28"/>
        <v>584.5941473979799</v>
      </c>
      <c r="K280" s="20">
        <f t="shared" si="30"/>
        <v>106.40474969536139</v>
      </c>
      <c r="L280" s="19">
        <f t="shared" si="31"/>
        <v>25058.950529184112</v>
      </c>
    </row>
    <row r="281" spans="2:12" ht="12.75">
      <c r="B281" s="52">
        <f t="shared" si="29"/>
        <v>46327</v>
      </c>
      <c r="C281" s="52"/>
      <c r="D281" s="20">
        <f t="shared" si="24"/>
        <v>534.5941473979799</v>
      </c>
      <c r="E281" s="20">
        <f t="shared" si="25"/>
        <v>50</v>
      </c>
      <c r="F281" s="47">
        <f t="shared" si="26"/>
      </c>
      <c r="G281" s="47"/>
      <c r="H281" s="47"/>
      <c r="I281" s="20">
        <f t="shared" si="27"/>
      </c>
      <c r="J281" s="20">
        <f t="shared" si="28"/>
        <v>584.5941473979799</v>
      </c>
      <c r="K281" s="20">
        <f t="shared" si="30"/>
        <v>104.41229387160047</v>
      </c>
      <c r="L281" s="19">
        <f t="shared" si="31"/>
        <v>24578.76867565773</v>
      </c>
    </row>
    <row r="282" spans="2:12" ht="12.75">
      <c r="B282" s="52">
        <f t="shared" si="29"/>
        <v>46357</v>
      </c>
      <c r="C282" s="52"/>
      <c r="D282" s="20">
        <f t="shared" si="24"/>
        <v>534.5941473979799</v>
      </c>
      <c r="E282" s="20">
        <f t="shared" si="25"/>
        <v>50</v>
      </c>
      <c r="F282" s="47">
        <f t="shared" si="26"/>
      </c>
      <c r="G282" s="47"/>
      <c r="H282" s="47"/>
      <c r="I282" s="20">
        <f t="shared" si="27"/>
      </c>
      <c r="J282" s="20">
        <f t="shared" si="28"/>
        <v>584.5941473979799</v>
      </c>
      <c r="K282" s="20">
        <f t="shared" si="30"/>
        <v>102.41153614857389</v>
      </c>
      <c r="L282" s="19">
        <f t="shared" si="31"/>
        <v>24096.586064408326</v>
      </c>
    </row>
    <row r="283" spans="2:12" ht="12.75">
      <c r="B283" s="52">
        <f t="shared" si="29"/>
        <v>46388</v>
      </c>
      <c r="C283" s="52"/>
      <c r="D283" s="20">
        <f t="shared" si="24"/>
        <v>534.5941473979799</v>
      </c>
      <c r="E283" s="20">
        <f t="shared" si="25"/>
        <v>50</v>
      </c>
      <c r="F283" s="47">
        <f t="shared" si="26"/>
      </c>
      <c r="G283" s="47"/>
      <c r="H283" s="47"/>
      <c r="I283" s="20">
        <f t="shared" si="27"/>
      </c>
      <c r="J283" s="20">
        <f t="shared" si="28"/>
        <v>584.5941473979799</v>
      </c>
      <c r="K283" s="20">
        <f t="shared" si="30"/>
        <v>100.40244193503469</v>
      </c>
      <c r="L283" s="19">
        <f t="shared" si="31"/>
        <v>23612.39435894538</v>
      </c>
    </row>
    <row r="284" spans="2:12" ht="12.75">
      <c r="B284" s="52">
        <f t="shared" si="29"/>
        <v>46419</v>
      </c>
      <c r="C284" s="52"/>
      <c r="D284" s="20">
        <f t="shared" si="24"/>
        <v>534.5941473979799</v>
      </c>
      <c r="E284" s="20">
        <f t="shared" si="25"/>
        <v>50</v>
      </c>
      <c r="F284" s="47">
        <f t="shared" si="26"/>
      </c>
      <c r="G284" s="47"/>
      <c r="H284" s="47"/>
      <c r="I284" s="20">
        <f t="shared" si="27"/>
      </c>
      <c r="J284" s="20">
        <f t="shared" si="28"/>
        <v>584.5941473979799</v>
      </c>
      <c r="K284" s="20">
        <f t="shared" si="30"/>
        <v>98.38497649560576</v>
      </c>
      <c r="L284" s="19">
        <f t="shared" si="31"/>
        <v>23126.185188043008</v>
      </c>
    </row>
    <row r="285" spans="2:12" ht="12.75">
      <c r="B285" s="52">
        <f t="shared" si="29"/>
        <v>46447</v>
      </c>
      <c r="C285" s="52"/>
      <c r="D285" s="20">
        <f t="shared" si="24"/>
        <v>534.5941473979799</v>
      </c>
      <c r="E285" s="20">
        <f t="shared" si="25"/>
        <v>50</v>
      </c>
      <c r="F285" s="47">
        <f t="shared" si="26"/>
      </c>
      <c r="G285" s="47"/>
      <c r="H285" s="47"/>
      <c r="I285" s="20">
        <f t="shared" si="27"/>
      </c>
      <c r="J285" s="20">
        <f t="shared" si="28"/>
        <v>584.5941473979799</v>
      </c>
      <c r="K285" s="20">
        <f t="shared" si="30"/>
        <v>96.3591049501792</v>
      </c>
      <c r="L285" s="19">
        <f t="shared" si="31"/>
        <v>22637.950145595205</v>
      </c>
    </row>
    <row r="286" spans="2:12" ht="12.75">
      <c r="B286" s="52">
        <f t="shared" si="29"/>
        <v>46478</v>
      </c>
      <c r="C286" s="52"/>
      <c r="D286" s="20">
        <f t="shared" si="24"/>
        <v>534.5941473979799</v>
      </c>
      <c r="E286" s="20">
        <f t="shared" si="25"/>
        <v>50</v>
      </c>
      <c r="F286" s="47">
        <f t="shared" si="26"/>
      </c>
      <c r="G286" s="47"/>
      <c r="H286" s="47"/>
      <c r="I286" s="20">
        <f t="shared" si="27"/>
      </c>
      <c r="J286" s="20">
        <f t="shared" si="28"/>
        <v>584.5941473979799</v>
      </c>
      <c r="K286" s="20">
        <f t="shared" si="30"/>
        <v>94.32479227331335</v>
      </c>
      <c r="L286" s="19">
        <f t="shared" si="31"/>
        <v>22147.68079047054</v>
      </c>
    </row>
    <row r="287" spans="2:12" ht="12.75">
      <c r="B287" s="52">
        <f t="shared" si="29"/>
        <v>46508</v>
      </c>
      <c r="C287" s="52"/>
      <c r="D287" s="20">
        <f t="shared" si="24"/>
        <v>534.5941473979799</v>
      </c>
      <c r="E287" s="20">
        <f t="shared" si="25"/>
        <v>50</v>
      </c>
      <c r="F287" s="47">
        <f t="shared" si="26"/>
        <v>15</v>
      </c>
      <c r="G287" s="47"/>
      <c r="H287" s="47"/>
      <c r="I287" s="20">
        <f t="shared" si="27"/>
      </c>
      <c r="J287" s="20">
        <f t="shared" si="28"/>
        <v>599.5941473979799</v>
      </c>
      <c r="K287" s="20">
        <f t="shared" si="30"/>
        <v>92.28200329362726</v>
      </c>
      <c r="L287" s="19">
        <f t="shared" si="31"/>
        <v>21640.368646366187</v>
      </c>
    </row>
    <row r="288" spans="2:12" ht="12.75">
      <c r="B288" s="52">
        <f t="shared" si="29"/>
        <v>46539</v>
      </c>
      <c r="C288" s="52"/>
      <c r="D288" s="20">
        <f aca="true" t="shared" si="32" ref="D288:D351">IF(B288&lt;&gt;"",$E$15,"")</f>
        <v>534.5941473979799</v>
      </c>
      <c r="E288" s="20">
        <f aca="true" t="shared" si="33" ref="E288:E351">IF(AND(B288&lt;&gt;"",$F$17&gt;0),$F$17,"")</f>
        <v>50</v>
      </c>
      <c r="F288" s="47">
        <f aca="true" t="shared" si="34" ref="F288:F351">IF(AND(B288&lt;&gt;"",$F$19&gt;0),IF(MONTH($I$17)=MONTH(B288),$F$19,""),"")</f>
      </c>
      <c r="G288" s="47"/>
      <c r="H288" s="47"/>
      <c r="I288" s="20">
        <f aca="true" t="shared" si="35" ref="I288:I351">IF(AND(B288&lt;&gt;"",$F$21&gt;0),IF(AND(MONTH($D$22)=MONTH(B288),YEAR($D$22)=YEAR(B288)),$F$21,""),"")</f>
      </c>
      <c r="J288" s="20">
        <f aca="true" t="shared" si="36" ref="J288:J351">IF(D288&lt;&gt;"",IF(SUM(D288:I288)&gt;L287+K288,L287+K288,SUM(D288:I288)),"")</f>
        <v>584.5941473979799</v>
      </c>
      <c r="K288" s="20">
        <f t="shared" si="30"/>
        <v>90.16820269319244</v>
      </c>
      <c r="L288" s="19">
        <f t="shared" si="31"/>
        <v>21145.9427016614</v>
      </c>
    </row>
    <row r="289" spans="2:12" ht="12.75">
      <c r="B289" s="52">
        <f aca="true" t="shared" si="37" ref="B289:B352">IF(AND(L288&gt;0,L288&lt;&gt;""),DATE(YEAR(B288),MONTH(B288)+1,DAY(B288)),"")</f>
        <v>46569</v>
      </c>
      <c r="C289" s="52"/>
      <c r="D289" s="20">
        <f t="shared" si="32"/>
        <v>534.5941473979799</v>
      </c>
      <c r="E289" s="20">
        <f t="shared" si="33"/>
        <v>50</v>
      </c>
      <c r="F289" s="47">
        <f t="shared" si="34"/>
      </c>
      <c r="G289" s="47"/>
      <c r="H289" s="47"/>
      <c r="I289" s="20">
        <f t="shared" si="35"/>
      </c>
      <c r="J289" s="20">
        <f t="shared" si="36"/>
        <v>584.5941473979799</v>
      </c>
      <c r="K289" s="20">
        <f aca="true" t="shared" si="38" ref="K289:K352">IF(D289&lt;&gt;"",L288*$E$11/12,"")</f>
        <v>88.10809459025585</v>
      </c>
      <c r="L289" s="19">
        <f aca="true" t="shared" si="39" ref="L289:L352">IF(D289&lt;&gt;"",L288-J289+K289,"")</f>
        <v>20649.456648853673</v>
      </c>
    </row>
    <row r="290" spans="2:12" ht="12.75">
      <c r="B290" s="52">
        <f t="shared" si="37"/>
        <v>46600</v>
      </c>
      <c r="C290" s="52"/>
      <c r="D290" s="20">
        <f t="shared" si="32"/>
        <v>534.5941473979799</v>
      </c>
      <c r="E290" s="20">
        <f t="shared" si="33"/>
        <v>50</v>
      </c>
      <c r="F290" s="47">
        <f t="shared" si="34"/>
      </c>
      <c r="G290" s="47"/>
      <c r="H290" s="47"/>
      <c r="I290" s="20">
        <f t="shared" si="35"/>
      </c>
      <c r="J290" s="20">
        <f t="shared" si="36"/>
        <v>584.5941473979799</v>
      </c>
      <c r="K290" s="20">
        <f t="shared" si="38"/>
        <v>86.03940270355697</v>
      </c>
      <c r="L290" s="19">
        <f t="shared" si="39"/>
        <v>20150.90190415925</v>
      </c>
    </row>
    <row r="291" spans="2:12" ht="12.75">
      <c r="B291" s="52">
        <f t="shared" si="37"/>
        <v>46631</v>
      </c>
      <c r="C291" s="52"/>
      <c r="D291" s="20">
        <f t="shared" si="32"/>
        <v>534.5941473979799</v>
      </c>
      <c r="E291" s="20">
        <f t="shared" si="33"/>
        <v>50</v>
      </c>
      <c r="F291" s="47">
        <f t="shared" si="34"/>
      </c>
      <c r="G291" s="47"/>
      <c r="H291" s="47"/>
      <c r="I291" s="20">
        <f t="shared" si="35"/>
      </c>
      <c r="J291" s="20">
        <f t="shared" si="36"/>
        <v>584.5941473979799</v>
      </c>
      <c r="K291" s="20">
        <f t="shared" si="38"/>
        <v>83.96209126733022</v>
      </c>
      <c r="L291" s="19">
        <f t="shared" si="39"/>
        <v>19650.2698480286</v>
      </c>
    </row>
    <row r="292" spans="2:12" ht="12.75">
      <c r="B292" s="52">
        <f t="shared" si="37"/>
        <v>46661</v>
      </c>
      <c r="C292" s="52"/>
      <c r="D292" s="20">
        <f t="shared" si="32"/>
        <v>534.5941473979799</v>
      </c>
      <c r="E292" s="20">
        <f t="shared" si="33"/>
        <v>50</v>
      </c>
      <c r="F292" s="47">
        <f t="shared" si="34"/>
      </c>
      <c r="G292" s="47"/>
      <c r="H292" s="47"/>
      <c r="I292" s="20">
        <f t="shared" si="35"/>
      </c>
      <c r="J292" s="20">
        <f t="shared" si="36"/>
        <v>584.5941473979799</v>
      </c>
      <c r="K292" s="20">
        <f t="shared" si="38"/>
        <v>81.87612436678585</v>
      </c>
      <c r="L292" s="19">
        <f t="shared" si="39"/>
        <v>19147.55182499741</v>
      </c>
    </row>
    <row r="293" spans="2:12" ht="12.75">
      <c r="B293" s="52">
        <f t="shared" si="37"/>
        <v>46692</v>
      </c>
      <c r="C293" s="52"/>
      <c r="D293" s="20">
        <f t="shared" si="32"/>
        <v>534.5941473979799</v>
      </c>
      <c r="E293" s="20">
        <f t="shared" si="33"/>
        <v>50</v>
      </c>
      <c r="F293" s="47">
        <f t="shared" si="34"/>
      </c>
      <c r="G293" s="47"/>
      <c r="H293" s="47"/>
      <c r="I293" s="20">
        <f t="shared" si="35"/>
      </c>
      <c r="J293" s="20">
        <f t="shared" si="36"/>
        <v>584.5941473979799</v>
      </c>
      <c r="K293" s="20">
        <f t="shared" si="38"/>
        <v>79.7814659374892</v>
      </c>
      <c r="L293" s="19">
        <f t="shared" si="39"/>
        <v>18642.739143536917</v>
      </c>
    </row>
    <row r="294" spans="2:12" ht="12.75">
      <c r="B294" s="52">
        <f t="shared" si="37"/>
        <v>46722</v>
      </c>
      <c r="C294" s="52"/>
      <c r="D294" s="20">
        <f t="shared" si="32"/>
        <v>534.5941473979799</v>
      </c>
      <c r="E294" s="20">
        <f t="shared" si="33"/>
        <v>50</v>
      </c>
      <c r="F294" s="47">
        <f t="shared" si="34"/>
      </c>
      <c r="G294" s="47"/>
      <c r="H294" s="47"/>
      <c r="I294" s="20">
        <f t="shared" si="35"/>
      </c>
      <c r="J294" s="20">
        <f t="shared" si="36"/>
        <v>584.5941473979799</v>
      </c>
      <c r="K294" s="20">
        <f t="shared" si="38"/>
        <v>77.67807976473716</v>
      </c>
      <c r="L294" s="19">
        <f t="shared" si="39"/>
        <v>18135.823075903674</v>
      </c>
    </row>
    <row r="295" spans="2:12" ht="12.75">
      <c r="B295" s="52">
        <f t="shared" si="37"/>
        <v>46753</v>
      </c>
      <c r="C295" s="52"/>
      <c r="D295" s="20">
        <f t="shared" si="32"/>
        <v>534.5941473979799</v>
      </c>
      <c r="E295" s="20">
        <f t="shared" si="33"/>
        <v>50</v>
      </c>
      <c r="F295" s="47">
        <f t="shared" si="34"/>
      </c>
      <c r="G295" s="47"/>
      <c r="H295" s="47"/>
      <c r="I295" s="20">
        <f t="shared" si="35"/>
      </c>
      <c r="J295" s="20">
        <f t="shared" si="36"/>
        <v>584.5941473979799</v>
      </c>
      <c r="K295" s="20">
        <f t="shared" si="38"/>
        <v>75.56592948293198</v>
      </c>
      <c r="L295" s="19">
        <f t="shared" si="39"/>
        <v>17626.794857988625</v>
      </c>
    </row>
    <row r="296" spans="2:12" ht="12.75">
      <c r="B296" s="52">
        <f t="shared" si="37"/>
        <v>46784</v>
      </c>
      <c r="C296" s="52"/>
      <c r="D296" s="20">
        <f t="shared" si="32"/>
        <v>534.5941473979799</v>
      </c>
      <c r="E296" s="20">
        <f t="shared" si="33"/>
        <v>50</v>
      </c>
      <c r="F296" s="47">
        <f t="shared" si="34"/>
      </c>
      <c r="G296" s="47"/>
      <c r="H296" s="47"/>
      <c r="I296" s="20">
        <f t="shared" si="35"/>
      </c>
      <c r="J296" s="20">
        <f t="shared" si="36"/>
        <v>584.5941473979799</v>
      </c>
      <c r="K296" s="20">
        <f t="shared" si="38"/>
        <v>73.4449785749526</v>
      </c>
      <c r="L296" s="19">
        <f t="shared" si="39"/>
        <v>17115.645689165598</v>
      </c>
    </row>
    <row r="297" spans="2:12" ht="12.75">
      <c r="B297" s="52">
        <f t="shared" si="37"/>
        <v>46813</v>
      </c>
      <c r="C297" s="52"/>
      <c r="D297" s="20">
        <f t="shared" si="32"/>
        <v>534.5941473979799</v>
      </c>
      <c r="E297" s="20">
        <f t="shared" si="33"/>
        <v>50</v>
      </c>
      <c r="F297" s="47">
        <f t="shared" si="34"/>
      </c>
      <c r="G297" s="47"/>
      <c r="H297" s="47"/>
      <c r="I297" s="20">
        <f t="shared" si="35"/>
      </c>
      <c r="J297" s="20">
        <f t="shared" si="36"/>
        <v>584.5941473979799</v>
      </c>
      <c r="K297" s="20">
        <f t="shared" si="38"/>
        <v>71.31519037152333</v>
      </c>
      <c r="L297" s="19">
        <f t="shared" si="39"/>
        <v>16602.36673213914</v>
      </c>
    </row>
    <row r="298" spans="2:12" ht="12.75">
      <c r="B298" s="52">
        <f t="shared" si="37"/>
        <v>46844</v>
      </c>
      <c r="C298" s="52"/>
      <c r="D298" s="20">
        <f t="shared" si="32"/>
        <v>534.5941473979799</v>
      </c>
      <c r="E298" s="20">
        <f t="shared" si="33"/>
        <v>50</v>
      </c>
      <c r="F298" s="47">
        <f t="shared" si="34"/>
      </c>
      <c r="G298" s="47"/>
      <c r="H298" s="47"/>
      <c r="I298" s="20">
        <f t="shared" si="35"/>
      </c>
      <c r="J298" s="20">
        <f t="shared" si="36"/>
        <v>584.5941473979799</v>
      </c>
      <c r="K298" s="20">
        <f t="shared" si="38"/>
        <v>69.17652805057976</v>
      </c>
      <c r="L298" s="19">
        <f t="shared" si="39"/>
        <v>16086.94911279174</v>
      </c>
    </row>
    <row r="299" spans="2:12" ht="12.75">
      <c r="B299" s="52">
        <f t="shared" si="37"/>
        <v>46874</v>
      </c>
      <c r="C299" s="52"/>
      <c r="D299" s="20">
        <f t="shared" si="32"/>
        <v>534.5941473979799</v>
      </c>
      <c r="E299" s="20">
        <f t="shared" si="33"/>
        <v>50</v>
      </c>
      <c r="F299" s="47">
        <f t="shared" si="34"/>
        <v>15</v>
      </c>
      <c r="G299" s="47"/>
      <c r="H299" s="47"/>
      <c r="I299" s="20">
        <f t="shared" si="35"/>
      </c>
      <c r="J299" s="20">
        <f t="shared" si="36"/>
        <v>599.5941473979799</v>
      </c>
      <c r="K299" s="20">
        <f t="shared" si="38"/>
        <v>67.02895463663226</v>
      </c>
      <c r="L299" s="19">
        <f t="shared" si="39"/>
        <v>15554.383920030394</v>
      </c>
    </row>
    <row r="300" spans="2:12" ht="12.75">
      <c r="B300" s="52">
        <f t="shared" si="37"/>
        <v>46905</v>
      </c>
      <c r="C300" s="52"/>
      <c r="D300" s="20">
        <f t="shared" si="32"/>
        <v>534.5941473979799</v>
      </c>
      <c r="E300" s="20">
        <f t="shared" si="33"/>
        <v>50</v>
      </c>
      <c r="F300" s="47">
        <f t="shared" si="34"/>
      </c>
      <c r="G300" s="47"/>
      <c r="H300" s="47"/>
      <c r="I300" s="20">
        <f t="shared" si="35"/>
      </c>
      <c r="J300" s="20">
        <f t="shared" si="36"/>
        <v>584.5941473979799</v>
      </c>
      <c r="K300" s="20">
        <f t="shared" si="38"/>
        <v>64.80993300012665</v>
      </c>
      <c r="L300" s="19">
        <f t="shared" si="39"/>
        <v>15034.59970563254</v>
      </c>
    </row>
    <row r="301" spans="2:12" ht="12.75">
      <c r="B301" s="52">
        <f t="shared" si="37"/>
        <v>46935</v>
      </c>
      <c r="C301" s="52"/>
      <c r="D301" s="20">
        <f t="shared" si="32"/>
        <v>534.5941473979799</v>
      </c>
      <c r="E301" s="20">
        <f t="shared" si="33"/>
        <v>50</v>
      </c>
      <c r="F301" s="47">
        <f t="shared" si="34"/>
      </c>
      <c r="G301" s="47"/>
      <c r="H301" s="47"/>
      <c r="I301" s="20">
        <f t="shared" si="35"/>
      </c>
      <c r="J301" s="20">
        <f t="shared" si="36"/>
        <v>584.5941473979799</v>
      </c>
      <c r="K301" s="20">
        <f t="shared" si="38"/>
        <v>62.64416544013559</v>
      </c>
      <c r="L301" s="19">
        <f t="shared" si="39"/>
        <v>14512.649723674695</v>
      </c>
    </row>
    <row r="302" spans="2:12" ht="12.75">
      <c r="B302" s="52">
        <f t="shared" si="37"/>
        <v>46966</v>
      </c>
      <c r="C302" s="52"/>
      <c r="D302" s="20">
        <f t="shared" si="32"/>
        <v>534.5941473979799</v>
      </c>
      <c r="E302" s="20">
        <f t="shared" si="33"/>
        <v>50</v>
      </c>
      <c r="F302" s="47">
        <f t="shared" si="34"/>
      </c>
      <c r="G302" s="47"/>
      <c r="H302" s="47"/>
      <c r="I302" s="20">
        <f t="shared" si="35"/>
      </c>
      <c r="J302" s="20">
        <f t="shared" si="36"/>
        <v>584.5941473979799</v>
      </c>
      <c r="K302" s="20">
        <f t="shared" si="38"/>
        <v>60.46937384864456</v>
      </c>
      <c r="L302" s="19">
        <f t="shared" si="39"/>
        <v>13988.524950125358</v>
      </c>
    </row>
    <row r="303" spans="2:12" ht="12.75">
      <c r="B303" s="52">
        <f t="shared" si="37"/>
        <v>46997</v>
      </c>
      <c r="C303" s="52"/>
      <c r="D303" s="20">
        <f t="shared" si="32"/>
        <v>534.5941473979799</v>
      </c>
      <c r="E303" s="20">
        <f t="shared" si="33"/>
        <v>50</v>
      </c>
      <c r="F303" s="47">
        <f t="shared" si="34"/>
      </c>
      <c r="G303" s="47"/>
      <c r="H303" s="47"/>
      <c r="I303" s="20">
        <f t="shared" si="35"/>
      </c>
      <c r="J303" s="20">
        <f t="shared" si="36"/>
        <v>584.5941473979799</v>
      </c>
      <c r="K303" s="20">
        <f t="shared" si="38"/>
        <v>58.28552062552233</v>
      </c>
      <c r="L303" s="19">
        <f t="shared" si="39"/>
        <v>13462.2163233529</v>
      </c>
    </row>
    <row r="304" spans="2:12" ht="12.75">
      <c r="B304" s="52">
        <f t="shared" si="37"/>
        <v>47027</v>
      </c>
      <c r="C304" s="52"/>
      <c r="D304" s="20">
        <f t="shared" si="32"/>
        <v>534.5941473979799</v>
      </c>
      <c r="E304" s="20">
        <f t="shared" si="33"/>
        <v>50</v>
      </c>
      <c r="F304" s="47">
        <f t="shared" si="34"/>
      </c>
      <c r="G304" s="47"/>
      <c r="H304" s="47"/>
      <c r="I304" s="20">
        <f t="shared" si="35"/>
      </c>
      <c r="J304" s="20">
        <f t="shared" si="36"/>
        <v>584.5941473979799</v>
      </c>
      <c r="K304" s="20">
        <f t="shared" si="38"/>
        <v>56.09256801397043</v>
      </c>
      <c r="L304" s="19">
        <f t="shared" si="39"/>
        <v>12933.71474396889</v>
      </c>
    </row>
    <row r="305" spans="2:12" ht="12.75">
      <c r="B305" s="52">
        <f t="shared" si="37"/>
        <v>47058</v>
      </c>
      <c r="C305" s="52"/>
      <c r="D305" s="20">
        <f t="shared" si="32"/>
        <v>534.5941473979799</v>
      </c>
      <c r="E305" s="20">
        <f t="shared" si="33"/>
        <v>50</v>
      </c>
      <c r="F305" s="47">
        <f t="shared" si="34"/>
      </c>
      <c r="G305" s="47"/>
      <c r="H305" s="47"/>
      <c r="I305" s="20">
        <f t="shared" si="35"/>
      </c>
      <c r="J305" s="20">
        <f t="shared" si="36"/>
        <v>584.5941473979799</v>
      </c>
      <c r="K305" s="20">
        <f t="shared" si="38"/>
        <v>53.890478099870386</v>
      </c>
      <c r="L305" s="19">
        <f t="shared" si="39"/>
        <v>12403.011074670781</v>
      </c>
    </row>
    <row r="306" spans="2:12" ht="12.75">
      <c r="B306" s="52">
        <f t="shared" si="37"/>
        <v>47088</v>
      </c>
      <c r="C306" s="52"/>
      <c r="D306" s="20">
        <f t="shared" si="32"/>
        <v>534.5941473979799</v>
      </c>
      <c r="E306" s="20">
        <f t="shared" si="33"/>
        <v>50</v>
      </c>
      <c r="F306" s="47">
        <f t="shared" si="34"/>
      </c>
      <c r="G306" s="47"/>
      <c r="H306" s="47"/>
      <c r="I306" s="20">
        <f t="shared" si="35"/>
      </c>
      <c r="J306" s="20">
        <f t="shared" si="36"/>
        <v>584.5941473979799</v>
      </c>
      <c r="K306" s="20">
        <f t="shared" si="38"/>
        <v>51.67921281112826</v>
      </c>
      <c r="L306" s="19">
        <f t="shared" si="39"/>
        <v>11870.09614008393</v>
      </c>
    </row>
    <row r="307" spans="2:12" ht="12.75">
      <c r="B307" s="52">
        <f t="shared" si="37"/>
        <v>47119</v>
      </c>
      <c r="C307" s="52"/>
      <c r="D307" s="20">
        <f t="shared" si="32"/>
        <v>534.5941473979799</v>
      </c>
      <c r="E307" s="20">
        <f t="shared" si="33"/>
        <v>50</v>
      </c>
      <c r="F307" s="47">
        <f t="shared" si="34"/>
      </c>
      <c r="G307" s="47"/>
      <c r="H307" s="47"/>
      <c r="I307" s="20">
        <f t="shared" si="35"/>
      </c>
      <c r="J307" s="20">
        <f t="shared" si="36"/>
        <v>584.5941473979799</v>
      </c>
      <c r="K307" s="20">
        <f t="shared" si="38"/>
        <v>49.45873391701638</v>
      </c>
      <c r="L307" s="19">
        <f t="shared" si="39"/>
        <v>11334.960726602965</v>
      </c>
    </row>
    <row r="308" spans="2:12" ht="12.75">
      <c r="B308" s="52">
        <f t="shared" si="37"/>
        <v>47150</v>
      </c>
      <c r="C308" s="52"/>
      <c r="D308" s="20">
        <f t="shared" si="32"/>
        <v>534.5941473979799</v>
      </c>
      <c r="E308" s="20">
        <f t="shared" si="33"/>
        <v>50</v>
      </c>
      <c r="F308" s="47">
        <f t="shared" si="34"/>
      </c>
      <c r="G308" s="47"/>
      <c r="H308" s="47"/>
      <c r="I308" s="20">
        <f t="shared" si="35"/>
      </c>
      <c r="J308" s="20">
        <f t="shared" si="36"/>
        <v>584.5941473979799</v>
      </c>
      <c r="K308" s="20">
        <f t="shared" si="38"/>
        <v>47.229003027512356</v>
      </c>
      <c r="L308" s="19">
        <f t="shared" si="39"/>
        <v>10797.595582232498</v>
      </c>
    </row>
    <row r="309" spans="2:12" ht="12.75">
      <c r="B309" s="52">
        <f t="shared" si="37"/>
        <v>47178</v>
      </c>
      <c r="C309" s="52"/>
      <c r="D309" s="20">
        <f t="shared" si="32"/>
        <v>534.5941473979799</v>
      </c>
      <c r="E309" s="20">
        <f t="shared" si="33"/>
        <v>50</v>
      </c>
      <c r="F309" s="47">
        <f t="shared" si="34"/>
      </c>
      <c r="G309" s="47"/>
      <c r="H309" s="47"/>
      <c r="I309" s="20">
        <f t="shared" si="35"/>
      </c>
      <c r="J309" s="20">
        <f t="shared" si="36"/>
        <v>584.5941473979799</v>
      </c>
      <c r="K309" s="20">
        <f t="shared" si="38"/>
        <v>44.98998159263541</v>
      </c>
      <c r="L309" s="19">
        <f t="shared" si="39"/>
        <v>10257.991416427152</v>
      </c>
    </row>
    <row r="310" spans="2:12" ht="12.75">
      <c r="B310" s="52">
        <f t="shared" si="37"/>
        <v>47209</v>
      </c>
      <c r="C310" s="52"/>
      <c r="D310" s="20">
        <f t="shared" si="32"/>
        <v>534.5941473979799</v>
      </c>
      <c r="E310" s="20">
        <f t="shared" si="33"/>
        <v>50</v>
      </c>
      <c r="F310" s="47">
        <f t="shared" si="34"/>
      </c>
      <c r="G310" s="47"/>
      <c r="H310" s="47"/>
      <c r="I310" s="20">
        <f t="shared" si="35"/>
      </c>
      <c r="J310" s="20">
        <f t="shared" si="36"/>
        <v>584.5941473979799</v>
      </c>
      <c r="K310" s="20">
        <f t="shared" si="38"/>
        <v>42.74163090177981</v>
      </c>
      <c r="L310" s="19">
        <f t="shared" si="39"/>
        <v>9716.138899930951</v>
      </c>
    </row>
    <row r="311" spans="2:12" ht="12.75">
      <c r="B311" s="52">
        <f t="shared" si="37"/>
        <v>47239</v>
      </c>
      <c r="C311" s="52"/>
      <c r="D311" s="20">
        <f t="shared" si="32"/>
        <v>534.5941473979799</v>
      </c>
      <c r="E311" s="20">
        <f t="shared" si="33"/>
        <v>50</v>
      </c>
      <c r="F311" s="47">
        <f t="shared" si="34"/>
        <v>15</v>
      </c>
      <c r="G311" s="47"/>
      <c r="H311" s="47"/>
      <c r="I311" s="20">
        <f t="shared" si="35"/>
      </c>
      <c r="J311" s="20">
        <f t="shared" si="36"/>
        <v>599.5941473979799</v>
      </c>
      <c r="K311" s="20">
        <f t="shared" si="38"/>
        <v>40.48391208304563</v>
      </c>
      <c r="L311" s="19">
        <f t="shared" si="39"/>
        <v>9157.028664616017</v>
      </c>
    </row>
    <row r="312" spans="2:12" ht="12.75">
      <c r="B312" s="52">
        <f t="shared" si="37"/>
        <v>47270</v>
      </c>
      <c r="C312" s="52"/>
      <c r="D312" s="20">
        <f t="shared" si="32"/>
        <v>534.5941473979799</v>
      </c>
      <c r="E312" s="20">
        <f t="shared" si="33"/>
        <v>50</v>
      </c>
      <c r="F312" s="47">
        <f t="shared" si="34"/>
      </c>
      <c r="G312" s="47"/>
      <c r="H312" s="47"/>
      <c r="I312" s="20">
        <f t="shared" si="35"/>
      </c>
      <c r="J312" s="20">
        <f t="shared" si="36"/>
        <v>584.5941473979799</v>
      </c>
      <c r="K312" s="20">
        <f t="shared" si="38"/>
        <v>38.154286102566736</v>
      </c>
      <c r="L312" s="19">
        <f t="shared" si="39"/>
        <v>8610.588803320603</v>
      </c>
    </row>
    <row r="313" spans="2:12" ht="12.75">
      <c r="B313" s="52">
        <f t="shared" si="37"/>
        <v>47300</v>
      </c>
      <c r="C313" s="52"/>
      <c r="D313" s="20">
        <f t="shared" si="32"/>
        <v>534.5941473979799</v>
      </c>
      <c r="E313" s="20">
        <f t="shared" si="33"/>
        <v>50</v>
      </c>
      <c r="F313" s="47">
        <f t="shared" si="34"/>
      </c>
      <c r="G313" s="47"/>
      <c r="H313" s="47"/>
      <c r="I313" s="20">
        <f t="shared" si="35"/>
      </c>
      <c r="J313" s="20">
        <f t="shared" si="36"/>
        <v>584.5941473979799</v>
      </c>
      <c r="K313" s="20">
        <f t="shared" si="38"/>
        <v>35.87745334716918</v>
      </c>
      <c r="L313" s="19">
        <f t="shared" si="39"/>
        <v>8061.8721092697915</v>
      </c>
    </row>
    <row r="314" spans="2:12" ht="12.75">
      <c r="B314" s="52">
        <f t="shared" si="37"/>
        <v>47331</v>
      </c>
      <c r="C314" s="52"/>
      <c r="D314" s="20">
        <f t="shared" si="32"/>
        <v>534.5941473979799</v>
      </c>
      <c r="E314" s="20">
        <f t="shared" si="33"/>
        <v>50</v>
      </c>
      <c r="F314" s="47">
        <f t="shared" si="34"/>
      </c>
      <c r="G314" s="47"/>
      <c r="H314" s="47"/>
      <c r="I314" s="20">
        <f t="shared" si="35"/>
      </c>
      <c r="J314" s="20">
        <f t="shared" si="36"/>
        <v>584.5941473979799</v>
      </c>
      <c r="K314" s="20">
        <f t="shared" si="38"/>
        <v>33.591133788624134</v>
      </c>
      <c r="L314" s="19">
        <f t="shared" si="39"/>
        <v>7510.869095660436</v>
      </c>
    </row>
    <row r="315" spans="2:12" ht="12.75">
      <c r="B315" s="52">
        <f t="shared" si="37"/>
        <v>47362</v>
      </c>
      <c r="C315" s="52"/>
      <c r="D315" s="20">
        <f t="shared" si="32"/>
        <v>534.5941473979799</v>
      </c>
      <c r="E315" s="20">
        <f t="shared" si="33"/>
        <v>50</v>
      </c>
      <c r="F315" s="47">
        <f t="shared" si="34"/>
      </c>
      <c r="G315" s="47"/>
      <c r="H315" s="47"/>
      <c r="I315" s="20">
        <f t="shared" si="35"/>
      </c>
      <c r="J315" s="20">
        <f t="shared" si="36"/>
        <v>584.5941473979799</v>
      </c>
      <c r="K315" s="20">
        <f t="shared" si="38"/>
        <v>31.295287898585155</v>
      </c>
      <c r="L315" s="19">
        <f t="shared" si="39"/>
        <v>6957.570236161041</v>
      </c>
    </row>
    <row r="316" spans="2:12" ht="12.75">
      <c r="B316" s="52">
        <f t="shared" si="37"/>
        <v>47392</v>
      </c>
      <c r="C316" s="52"/>
      <c r="D316" s="20">
        <f t="shared" si="32"/>
        <v>534.5941473979799</v>
      </c>
      <c r="E316" s="20">
        <f t="shared" si="33"/>
        <v>50</v>
      </c>
      <c r="F316" s="47">
        <f t="shared" si="34"/>
      </c>
      <c r="G316" s="47"/>
      <c r="H316" s="47"/>
      <c r="I316" s="20">
        <f t="shared" si="35"/>
      </c>
      <c r="J316" s="20">
        <f t="shared" si="36"/>
        <v>584.5941473979799</v>
      </c>
      <c r="K316" s="20">
        <f t="shared" si="38"/>
        <v>28.98987598400434</v>
      </c>
      <c r="L316" s="19">
        <f t="shared" si="39"/>
        <v>6401.965964747065</v>
      </c>
    </row>
    <row r="317" spans="2:12" ht="12.75">
      <c r="B317" s="52">
        <f t="shared" si="37"/>
        <v>47423</v>
      </c>
      <c r="C317" s="52"/>
      <c r="D317" s="20">
        <f t="shared" si="32"/>
        <v>534.5941473979799</v>
      </c>
      <c r="E317" s="20">
        <f t="shared" si="33"/>
        <v>50</v>
      </c>
      <c r="F317" s="47">
        <f t="shared" si="34"/>
      </c>
      <c r="G317" s="47"/>
      <c r="H317" s="47"/>
      <c r="I317" s="20">
        <f t="shared" si="35"/>
      </c>
      <c r="J317" s="20">
        <f t="shared" si="36"/>
        <v>584.5941473979799</v>
      </c>
      <c r="K317" s="20">
        <f t="shared" si="38"/>
        <v>26.674858186446105</v>
      </c>
      <c r="L317" s="19">
        <f t="shared" si="39"/>
        <v>5844.046675535531</v>
      </c>
    </row>
    <row r="318" spans="2:12" ht="12.75">
      <c r="B318" s="52">
        <f t="shared" si="37"/>
        <v>47453</v>
      </c>
      <c r="C318" s="52"/>
      <c r="D318" s="20">
        <f t="shared" si="32"/>
        <v>534.5941473979799</v>
      </c>
      <c r="E318" s="20">
        <f t="shared" si="33"/>
        <v>50</v>
      </c>
      <c r="F318" s="47">
        <f t="shared" si="34"/>
      </c>
      <c r="G318" s="47"/>
      <c r="H318" s="47"/>
      <c r="I318" s="20">
        <f t="shared" si="35"/>
      </c>
      <c r="J318" s="20">
        <f t="shared" si="36"/>
        <v>584.5941473979799</v>
      </c>
      <c r="K318" s="20">
        <f t="shared" si="38"/>
        <v>24.35019448139805</v>
      </c>
      <c r="L318" s="19">
        <f t="shared" si="39"/>
        <v>5283.802722618949</v>
      </c>
    </row>
    <row r="319" spans="2:12" ht="12.75">
      <c r="B319" s="52">
        <f t="shared" si="37"/>
        <v>47484</v>
      </c>
      <c r="C319" s="52"/>
      <c r="D319" s="20">
        <f t="shared" si="32"/>
        <v>534.5941473979799</v>
      </c>
      <c r="E319" s="20">
        <f t="shared" si="33"/>
        <v>50</v>
      </c>
      <c r="F319" s="47">
        <f t="shared" si="34"/>
      </c>
      <c r="G319" s="47"/>
      <c r="H319" s="47"/>
      <c r="I319" s="20">
        <f t="shared" si="35"/>
      </c>
      <c r="J319" s="20">
        <f t="shared" si="36"/>
        <v>584.5941473979799</v>
      </c>
      <c r="K319" s="20">
        <f t="shared" si="38"/>
        <v>22.015844677578954</v>
      </c>
      <c r="L319" s="19">
        <f t="shared" si="39"/>
        <v>4721.224419898547</v>
      </c>
    </row>
    <row r="320" spans="2:12" ht="12.75">
      <c r="B320" s="52">
        <f t="shared" si="37"/>
        <v>47515</v>
      </c>
      <c r="C320" s="52"/>
      <c r="D320" s="20">
        <f t="shared" si="32"/>
        <v>534.5941473979799</v>
      </c>
      <c r="E320" s="20">
        <f t="shared" si="33"/>
        <v>50</v>
      </c>
      <c r="F320" s="47">
        <f t="shared" si="34"/>
      </c>
      <c r="G320" s="47"/>
      <c r="H320" s="47"/>
      <c r="I320" s="20">
        <f t="shared" si="35"/>
      </c>
      <c r="J320" s="20">
        <f t="shared" si="36"/>
        <v>584.5941473979799</v>
      </c>
      <c r="K320" s="20">
        <f t="shared" si="38"/>
        <v>19.671768416243946</v>
      </c>
      <c r="L320" s="19">
        <f t="shared" si="39"/>
        <v>4156.302040916811</v>
      </c>
    </row>
    <row r="321" spans="2:12" ht="12.75">
      <c r="B321" s="52">
        <f t="shared" si="37"/>
        <v>47543</v>
      </c>
      <c r="C321" s="52"/>
      <c r="D321" s="20">
        <f t="shared" si="32"/>
        <v>534.5941473979799</v>
      </c>
      <c r="E321" s="20">
        <f t="shared" si="33"/>
        <v>50</v>
      </c>
      <c r="F321" s="47">
        <f t="shared" si="34"/>
      </c>
      <c r="G321" s="47"/>
      <c r="H321" s="47"/>
      <c r="I321" s="20">
        <f t="shared" si="35"/>
      </c>
      <c r="J321" s="20">
        <f t="shared" si="36"/>
        <v>584.5941473979799</v>
      </c>
      <c r="K321" s="20">
        <f t="shared" si="38"/>
        <v>17.317925170486713</v>
      </c>
      <c r="L321" s="19">
        <f t="shared" si="39"/>
        <v>3589.025818689318</v>
      </c>
    </row>
    <row r="322" spans="2:12" ht="12.75">
      <c r="B322" s="52">
        <f t="shared" si="37"/>
        <v>47574</v>
      </c>
      <c r="C322" s="52"/>
      <c r="D322" s="20">
        <f t="shared" si="32"/>
        <v>534.5941473979799</v>
      </c>
      <c r="E322" s="20">
        <f t="shared" si="33"/>
        <v>50</v>
      </c>
      <c r="F322" s="47">
        <f t="shared" si="34"/>
      </c>
      <c r="G322" s="47"/>
      <c r="H322" s="47"/>
      <c r="I322" s="20">
        <f t="shared" si="35"/>
      </c>
      <c r="J322" s="20">
        <f t="shared" si="36"/>
        <v>584.5941473979799</v>
      </c>
      <c r="K322" s="20">
        <f t="shared" si="38"/>
        <v>14.954274244538825</v>
      </c>
      <c r="L322" s="19">
        <f t="shared" si="39"/>
        <v>3019.3859455358765</v>
      </c>
    </row>
    <row r="323" spans="2:12" ht="12.75">
      <c r="B323" s="52">
        <f t="shared" si="37"/>
        <v>47604</v>
      </c>
      <c r="C323" s="52"/>
      <c r="D323" s="20">
        <f t="shared" si="32"/>
        <v>534.5941473979799</v>
      </c>
      <c r="E323" s="20">
        <f t="shared" si="33"/>
        <v>50</v>
      </c>
      <c r="F323" s="47">
        <f t="shared" si="34"/>
        <v>15</v>
      </c>
      <c r="G323" s="47"/>
      <c r="H323" s="47"/>
      <c r="I323" s="20">
        <f t="shared" si="35"/>
      </c>
      <c r="J323" s="20">
        <f t="shared" si="36"/>
        <v>599.5941473979799</v>
      </c>
      <c r="K323" s="20">
        <f t="shared" si="38"/>
        <v>12.580774773066153</v>
      </c>
      <c r="L323" s="19">
        <f t="shared" si="39"/>
        <v>2432.372572910963</v>
      </c>
    </row>
    <row r="324" spans="2:12" ht="12.75">
      <c r="B324" s="52">
        <f t="shared" si="37"/>
        <v>47635</v>
      </c>
      <c r="C324" s="52"/>
      <c r="D324" s="20">
        <f t="shared" si="32"/>
        <v>534.5941473979799</v>
      </c>
      <c r="E324" s="20">
        <f t="shared" si="33"/>
        <v>50</v>
      </c>
      <c r="F324" s="47">
        <f t="shared" si="34"/>
      </c>
      <c r="G324" s="47"/>
      <c r="H324" s="47"/>
      <c r="I324" s="20">
        <f t="shared" si="35"/>
      </c>
      <c r="J324" s="20">
        <f t="shared" si="36"/>
        <v>584.5941473979799</v>
      </c>
      <c r="K324" s="20">
        <f t="shared" si="38"/>
        <v>10.134885720462345</v>
      </c>
      <c r="L324" s="19">
        <f t="shared" si="39"/>
        <v>1857.9133112334453</v>
      </c>
    </row>
    <row r="325" spans="2:12" ht="12.75">
      <c r="B325" s="52">
        <f t="shared" si="37"/>
        <v>47665</v>
      </c>
      <c r="C325" s="52"/>
      <c r="D325" s="20">
        <f t="shared" si="32"/>
        <v>534.5941473979799</v>
      </c>
      <c r="E325" s="20">
        <f t="shared" si="33"/>
        <v>50</v>
      </c>
      <c r="F325" s="47">
        <f t="shared" si="34"/>
      </c>
      <c r="G325" s="47"/>
      <c r="H325" s="47"/>
      <c r="I325" s="20">
        <f t="shared" si="35"/>
      </c>
      <c r="J325" s="20">
        <f t="shared" si="36"/>
        <v>584.5941473979799</v>
      </c>
      <c r="K325" s="20">
        <f t="shared" si="38"/>
        <v>7.741305463472689</v>
      </c>
      <c r="L325" s="19">
        <f t="shared" si="39"/>
        <v>1281.060469298938</v>
      </c>
    </row>
    <row r="326" spans="2:12" ht="12.75">
      <c r="B326" s="52">
        <f t="shared" si="37"/>
        <v>47696</v>
      </c>
      <c r="C326" s="52"/>
      <c r="D326" s="20">
        <f t="shared" si="32"/>
        <v>534.5941473979799</v>
      </c>
      <c r="E326" s="20">
        <f t="shared" si="33"/>
        <v>50</v>
      </c>
      <c r="F326" s="47">
        <f t="shared" si="34"/>
      </c>
      <c r="G326" s="47"/>
      <c r="H326" s="47"/>
      <c r="I326" s="20">
        <f t="shared" si="35"/>
      </c>
      <c r="J326" s="20">
        <f t="shared" si="36"/>
        <v>584.5941473979799</v>
      </c>
      <c r="K326" s="20">
        <f t="shared" si="38"/>
        <v>5.337751955412242</v>
      </c>
      <c r="L326" s="19">
        <f t="shared" si="39"/>
        <v>701.8040738563703</v>
      </c>
    </row>
    <row r="327" spans="2:12" ht="12.75">
      <c r="B327" s="52">
        <f t="shared" si="37"/>
        <v>47727</v>
      </c>
      <c r="C327" s="52"/>
      <c r="D327" s="20">
        <f t="shared" si="32"/>
        <v>534.5941473979799</v>
      </c>
      <c r="E327" s="20">
        <f t="shared" si="33"/>
        <v>50</v>
      </c>
      <c r="F327" s="47">
        <f t="shared" si="34"/>
      </c>
      <c r="G327" s="47"/>
      <c r="H327" s="47"/>
      <c r="I327" s="20">
        <f t="shared" si="35"/>
      </c>
      <c r="J327" s="20">
        <f t="shared" si="36"/>
        <v>584.5941473979799</v>
      </c>
      <c r="K327" s="20">
        <f t="shared" si="38"/>
        <v>2.92418364106821</v>
      </c>
      <c r="L327" s="19">
        <f t="shared" si="39"/>
        <v>120.13411009945865</v>
      </c>
    </row>
    <row r="328" spans="2:12" ht="12.75">
      <c r="B328" s="52">
        <f t="shared" si="37"/>
        <v>47757</v>
      </c>
      <c r="C328" s="52"/>
      <c r="D328" s="20">
        <f t="shared" si="32"/>
        <v>534.5941473979799</v>
      </c>
      <c r="E328" s="20">
        <f t="shared" si="33"/>
        <v>50</v>
      </c>
      <c r="F328" s="47">
        <f t="shared" si="34"/>
      </c>
      <c r="G328" s="47"/>
      <c r="H328" s="47"/>
      <c r="I328" s="20">
        <f t="shared" si="35"/>
      </c>
      <c r="J328" s="20">
        <f t="shared" si="36"/>
        <v>120.63466889153973</v>
      </c>
      <c r="K328" s="20">
        <f t="shared" si="38"/>
        <v>0.5005587920810778</v>
      </c>
      <c r="L328" s="19">
        <f t="shared" si="39"/>
        <v>-1.887379141862766E-15</v>
      </c>
    </row>
    <row r="329" spans="2:12" ht="12.75">
      <c r="B329" s="52">
        <f t="shared" si="37"/>
      </c>
      <c r="C329" s="52"/>
      <c r="D329" s="20">
        <f t="shared" si="32"/>
      </c>
      <c r="E329" s="20">
        <f t="shared" si="33"/>
      </c>
      <c r="F329" s="47">
        <f t="shared" si="34"/>
      </c>
      <c r="G329" s="47"/>
      <c r="H329" s="47"/>
      <c r="I329" s="20">
        <f t="shared" si="35"/>
      </c>
      <c r="J329" s="20">
        <f t="shared" si="36"/>
      </c>
      <c r="K329" s="20">
        <f t="shared" si="38"/>
      </c>
      <c r="L329" s="19">
        <f t="shared" si="39"/>
      </c>
    </row>
    <row r="330" spans="2:12" ht="12.75">
      <c r="B330" s="52">
        <f t="shared" si="37"/>
      </c>
      <c r="C330" s="52"/>
      <c r="D330" s="20">
        <f t="shared" si="32"/>
      </c>
      <c r="E330" s="20">
        <f t="shared" si="33"/>
      </c>
      <c r="F330" s="47">
        <f t="shared" si="34"/>
      </c>
      <c r="G330" s="47"/>
      <c r="H330" s="47"/>
      <c r="I330" s="20">
        <f t="shared" si="35"/>
      </c>
      <c r="J330" s="20">
        <f t="shared" si="36"/>
      </c>
      <c r="K330" s="20">
        <f t="shared" si="38"/>
      </c>
      <c r="L330" s="19">
        <f t="shared" si="39"/>
      </c>
    </row>
    <row r="331" spans="2:12" ht="12.75">
      <c r="B331" s="52">
        <f t="shared" si="37"/>
      </c>
      <c r="C331" s="52"/>
      <c r="D331" s="20">
        <f t="shared" si="32"/>
      </c>
      <c r="E331" s="20">
        <f t="shared" si="33"/>
      </c>
      <c r="F331" s="47">
        <f t="shared" si="34"/>
      </c>
      <c r="G331" s="47"/>
      <c r="H331" s="47"/>
      <c r="I331" s="20">
        <f t="shared" si="35"/>
      </c>
      <c r="J331" s="20">
        <f t="shared" si="36"/>
      </c>
      <c r="K331" s="20">
        <f t="shared" si="38"/>
      </c>
      <c r="L331" s="19">
        <f t="shared" si="39"/>
      </c>
    </row>
    <row r="332" spans="2:12" ht="12.75">
      <c r="B332" s="52">
        <f t="shared" si="37"/>
      </c>
      <c r="C332" s="52"/>
      <c r="D332" s="20">
        <f t="shared" si="32"/>
      </c>
      <c r="E332" s="20">
        <f t="shared" si="33"/>
      </c>
      <c r="F332" s="47">
        <f t="shared" si="34"/>
      </c>
      <c r="G332" s="47"/>
      <c r="H332" s="47"/>
      <c r="I332" s="20">
        <f t="shared" si="35"/>
      </c>
      <c r="J332" s="20">
        <f t="shared" si="36"/>
      </c>
      <c r="K332" s="20">
        <f t="shared" si="38"/>
      </c>
      <c r="L332" s="19">
        <f t="shared" si="39"/>
      </c>
    </row>
    <row r="333" spans="2:12" ht="12.75">
      <c r="B333" s="52">
        <f t="shared" si="37"/>
      </c>
      <c r="C333" s="52"/>
      <c r="D333" s="20">
        <f t="shared" si="32"/>
      </c>
      <c r="E333" s="20">
        <f t="shared" si="33"/>
      </c>
      <c r="F333" s="47">
        <f t="shared" si="34"/>
      </c>
      <c r="G333" s="47"/>
      <c r="H333" s="47"/>
      <c r="I333" s="20">
        <f t="shared" si="35"/>
      </c>
      <c r="J333" s="20">
        <f t="shared" si="36"/>
      </c>
      <c r="K333" s="20">
        <f t="shared" si="38"/>
      </c>
      <c r="L333" s="19">
        <f t="shared" si="39"/>
      </c>
    </row>
    <row r="334" spans="2:12" ht="12.75">
      <c r="B334" s="52">
        <f t="shared" si="37"/>
      </c>
      <c r="C334" s="52"/>
      <c r="D334" s="20">
        <f t="shared" si="32"/>
      </c>
      <c r="E334" s="20">
        <f t="shared" si="33"/>
      </c>
      <c r="F334" s="47">
        <f t="shared" si="34"/>
      </c>
      <c r="G334" s="47"/>
      <c r="H334" s="47"/>
      <c r="I334" s="20">
        <f t="shared" si="35"/>
      </c>
      <c r="J334" s="20">
        <f t="shared" si="36"/>
      </c>
      <c r="K334" s="20">
        <f t="shared" si="38"/>
      </c>
      <c r="L334" s="19">
        <f t="shared" si="39"/>
      </c>
    </row>
    <row r="335" spans="2:12" ht="12.75">
      <c r="B335" s="52">
        <f t="shared" si="37"/>
      </c>
      <c r="C335" s="52"/>
      <c r="D335" s="20">
        <f t="shared" si="32"/>
      </c>
      <c r="E335" s="20">
        <f t="shared" si="33"/>
      </c>
      <c r="F335" s="47">
        <f t="shared" si="34"/>
      </c>
      <c r="G335" s="47"/>
      <c r="H335" s="47"/>
      <c r="I335" s="20">
        <f t="shared" si="35"/>
      </c>
      <c r="J335" s="20">
        <f t="shared" si="36"/>
      </c>
      <c r="K335" s="20">
        <f t="shared" si="38"/>
      </c>
      <c r="L335" s="19">
        <f t="shared" si="39"/>
      </c>
    </row>
    <row r="336" spans="2:12" ht="12.75">
      <c r="B336" s="52">
        <f t="shared" si="37"/>
      </c>
      <c r="C336" s="52"/>
      <c r="D336" s="20">
        <f t="shared" si="32"/>
      </c>
      <c r="E336" s="20">
        <f t="shared" si="33"/>
      </c>
      <c r="F336" s="47">
        <f t="shared" si="34"/>
      </c>
      <c r="G336" s="47"/>
      <c r="H336" s="47"/>
      <c r="I336" s="20">
        <f t="shared" si="35"/>
      </c>
      <c r="J336" s="20">
        <f t="shared" si="36"/>
      </c>
      <c r="K336" s="20">
        <f t="shared" si="38"/>
      </c>
      <c r="L336" s="19">
        <f t="shared" si="39"/>
      </c>
    </row>
    <row r="337" spans="2:12" ht="12.75">
      <c r="B337" s="52">
        <f t="shared" si="37"/>
      </c>
      <c r="C337" s="52"/>
      <c r="D337" s="20">
        <f t="shared" si="32"/>
      </c>
      <c r="E337" s="20">
        <f t="shared" si="33"/>
      </c>
      <c r="F337" s="47">
        <f t="shared" si="34"/>
      </c>
      <c r="G337" s="47"/>
      <c r="H337" s="47"/>
      <c r="I337" s="20">
        <f t="shared" si="35"/>
      </c>
      <c r="J337" s="20">
        <f t="shared" si="36"/>
      </c>
      <c r="K337" s="20">
        <f t="shared" si="38"/>
      </c>
      <c r="L337" s="19">
        <f t="shared" si="39"/>
      </c>
    </row>
    <row r="338" spans="2:12" ht="12.75">
      <c r="B338" s="52">
        <f t="shared" si="37"/>
      </c>
      <c r="C338" s="52"/>
      <c r="D338" s="20">
        <f t="shared" si="32"/>
      </c>
      <c r="E338" s="20">
        <f t="shared" si="33"/>
      </c>
      <c r="F338" s="47">
        <f t="shared" si="34"/>
      </c>
      <c r="G338" s="47"/>
      <c r="H338" s="47"/>
      <c r="I338" s="20">
        <f t="shared" si="35"/>
      </c>
      <c r="J338" s="20">
        <f t="shared" si="36"/>
      </c>
      <c r="K338" s="20">
        <f t="shared" si="38"/>
      </c>
      <c r="L338" s="19">
        <f t="shared" si="39"/>
      </c>
    </row>
    <row r="339" spans="2:12" ht="12.75">
      <c r="B339" s="52">
        <f t="shared" si="37"/>
      </c>
      <c r="C339" s="52"/>
      <c r="D339" s="20">
        <f t="shared" si="32"/>
      </c>
      <c r="E339" s="20">
        <f t="shared" si="33"/>
      </c>
      <c r="F339" s="47">
        <f t="shared" si="34"/>
      </c>
      <c r="G339" s="47"/>
      <c r="H339" s="47"/>
      <c r="I339" s="20">
        <f t="shared" si="35"/>
      </c>
      <c r="J339" s="20">
        <f t="shared" si="36"/>
      </c>
      <c r="K339" s="20">
        <f t="shared" si="38"/>
      </c>
      <c r="L339" s="19">
        <f t="shared" si="39"/>
      </c>
    </row>
    <row r="340" spans="2:12" ht="12.75">
      <c r="B340" s="52">
        <f t="shared" si="37"/>
      </c>
      <c r="C340" s="52"/>
      <c r="D340" s="20">
        <f t="shared" si="32"/>
      </c>
      <c r="E340" s="20">
        <f t="shared" si="33"/>
      </c>
      <c r="F340" s="47">
        <f t="shared" si="34"/>
      </c>
      <c r="G340" s="47"/>
      <c r="H340" s="47"/>
      <c r="I340" s="20">
        <f t="shared" si="35"/>
      </c>
      <c r="J340" s="20">
        <f t="shared" si="36"/>
      </c>
      <c r="K340" s="20">
        <f t="shared" si="38"/>
      </c>
      <c r="L340" s="19">
        <f t="shared" si="39"/>
      </c>
    </row>
    <row r="341" spans="2:12" ht="12.75">
      <c r="B341" s="52">
        <f t="shared" si="37"/>
      </c>
      <c r="C341" s="52"/>
      <c r="D341" s="20">
        <f t="shared" si="32"/>
      </c>
      <c r="E341" s="20">
        <f t="shared" si="33"/>
      </c>
      <c r="F341" s="47">
        <f t="shared" si="34"/>
      </c>
      <c r="G341" s="47"/>
      <c r="H341" s="47"/>
      <c r="I341" s="20">
        <f t="shared" si="35"/>
      </c>
      <c r="J341" s="20">
        <f t="shared" si="36"/>
      </c>
      <c r="K341" s="20">
        <f t="shared" si="38"/>
      </c>
      <c r="L341" s="19">
        <f t="shared" si="39"/>
      </c>
    </row>
    <row r="342" spans="2:12" ht="12.75">
      <c r="B342" s="52">
        <f t="shared" si="37"/>
      </c>
      <c r="C342" s="52"/>
      <c r="D342" s="20">
        <f t="shared" si="32"/>
      </c>
      <c r="E342" s="20">
        <f t="shared" si="33"/>
      </c>
      <c r="F342" s="47">
        <f t="shared" si="34"/>
      </c>
      <c r="G342" s="47"/>
      <c r="H342" s="47"/>
      <c r="I342" s="20">
        <f t="shared" si="35"/>
      </c>
      <c r="J342" s="20">
        <f t="shared" si="36"/>
      </c>
      <c r="K342" s="20">
        <f t="shared" si="38"/>
      </c>
      <c r="L342" s="19">
        <f t="shared" si="39"/>
      </c>
    </row>
    <row r="343" spans="2:12" ht="12.75">
      <c r="B343" s="52">
        <f t="shared" si="37"/>
      </c>
      <c r="C343" s="52"/>
      <c r="D343" s="20">
        <f t="shared" si="32"/>
      </c>
      <c r="E343" s="20">
        <f t="shared" si="33"/>
      </c>
      <c r="F343" s="47">
        <f t="shared" si="34"/>
      </c>
      <c r="G343" s="47"/>
      <c r="H343" s="47"/>
      <c r="I343" s="20">
        <f t="shared" si="35"/>
      </c>
      <c r="J343" s="20">
        <f t="shared" si="36"/>
      </c>
      <c r="K343" s="20">
        <f t="shared" si="38"/>
      </c>
      <c r="L343" s="19">
        <f t="shared" si="39"/>
      </c>
    </row>
    <row r="344" spans="2:12" ht="12.75">
      <c r="B344" s="52">
        <f t="shared" si="37"/>
      </c>
      <c r="C344" s="52"/>
      <c r="D344" s="20">
        <f t="shared" si="32"/>
      </c>
      <c r="E344" s="20">
        <f t="shared" si="33"/>
      </c>
      <c r="F344" s="47">
        <f t="shared" si="34"/>
      </c>
      <c r="G344" s="47"/>
      <c r="H344" s="47"/>
      <c r="I344" s="20">
        <f t="shared" si="35"/>
      </c>
      <c r="J344" s="20">
        <f t="shared" si="36"/>
      </c>
      <c r="K344" s="20">
        <f t="shared" si="38"/>
      </c>
      <c r="L344" s="19">
        <f t="shared" si="39"/>
      </c>
    </row>
    <row r="345" spans="2:12" ht="12.75">
      <c r="B345" s="52">
        <f t="shared" si="37"/>
      </c>
      <c r="C345" s="52"/>
      <c r="D345" s="20">
        <f t="shared" si="32"/>
      </c>
      <c r="E345" s="20">
        <f t="shared" si="33"/>
      </c>
      <c r="F345" s="47">
        <f t="shared" si="34"/>
      </c>
      <c r="G345" s="47"/>
      <c r="H345" s="47"/>
      <c r="I345" s="20">
        <f t="shared" si="35"/>
      </c>
      <c r="J345" s="20">
        <f t="shared" si="36"/>
      </c>
      <c r="K345" s="20">
        <f t="shared" si="38"/>
      </c>
      <c r="L345" s="19">
        <f t="shared" si="39"/>
      </c>
    </row>
    <row r="346" spans="2:12" ht="12.75">
      <c r="B346" s="52">
        <f t="shared" si="37"/>
      </c>
      <c r="C346" s="52"/>
      <c r="D346" s="20">
        <f t="shared" si="32"/>
      </c>
      <c r="E346" s="20">
        <f t="shared" si="33"/>
      </c>
      <c r="F346" s="47">
        <f t="shared" si="34"/>
      </c>
      <c r="G346" s="47"/>
      <c r="H346" s="47"/>
      <c r="I346" s="20">
        <f t="shared" si="35"/>
      </c>
      <c r="J346" s="20">
        <f t="shared" si="36"/>
      </c>
      <c r="K346" s="20">
        <f t="shared" si="38"/>
      </c>
      <c r="L346" s="19">
        <f t="shared" si="39"/>
      </c>
    </row>
    <row r="347" spans="2:12" ht="12.75">
      <c r="B347" s="52">
        <f t="shared" si="37"/>
      </c>
      <c r="C347" s="52"/>
      <c r="D347" s="20">
        <f t="shared" si="32"/>
      </c>
      <c r="E347" s="20">
        <f t="shared" si="33"/>
      </c>
      <c r="F347" s="47">
        <f t="shared" si="34"/>
      </c>
      <c r="G347" s="47"/>
      <c r="H347" s="47"/>
      <c r="I347" s="20">
        <f t="shared" si="35"/>
      </c>
      <c r="J347" s="20">
        <f t="shared" si="36"/>
      </c>
      <c r="K347" s="20">
        <f t="shared" si="38"/>
      </c>
      <c r="L347" s="19">
        <f t="shared" si="39"/>
      </c>
    </row>
    <row r="348" spans="2:12" ht="12.75">
      <c r="B348" s="52">
        <f t="shared" si="37"/>
      </c>
      <c r="C348" s="52"/>
      <c r="D348" s="20">
        <f t="shared" si="32"/>
      </c>
      <c r="E348" s="20">
        <f t="shared" si="33"/>
      </c>
      <c r="F348" s="47">
        <f t="shared" si="34"/>
      </c>
      <c r="G348" s="47"/>
      <c r="H348" s="47"/>
      <c r="I348" s="20">
        <f t="shared" si="35"/>
      </c>
      <c r="J348" s="20">
        <f t="shared" si="36"/>
      </c>
      <c r="K348" s="20">
        <f t="shared" si="38"/>
      </c>
      <c r="L348" s="19">
        <f t="shared" si="39"/>
      </c>
    </row>
    <row r="349" spans="2:12" ht="12.75">
      <c r="B349" s="52">
        <f t="shared" si="37"/>
      </c>
      <c r="C349" s="52"/>
      <c r="D349" s="20">
        <f t="shared" si="32"/>
      </c>
      <c r="E349" s="20">
        <f t="shared" si="33"/>
      </c>
      <c r="F349" s="47">
        <f t="shared" si="34"/>
      </c>
      <c r="G349" s="47"/>
      <c r="H349" s="47"/>
      <c r="I349" s="20">
        <f t="shared" si="35"/>
      </c>
      <c r="J349" s="20">
        <f t="shared" si="36"/>
      </c>
      <c r="K349" s="20">
        <f t="shared" si="38"/>
      </c>
      <c r="L349" s="19">
        <f t="shared" si="39"/>
      </c>
    </row>
    <row r="350" spans="2:12" ht="12.75">
      <c r="B350" s="52">
        <f t="shared" si="37"/>
      </c>
      <c r="C350" s="52"/>
      <c r="D350" s="20">
        <f t="shared" si="32"/>
      </c>
      <c r="E350" s="20">
        <f t="shared" si="33"/>
      </c>
      <c r="F350" s="47">
        <f t="shared" si="34"/>
      </c>
      <c r="G350" s="47"/>
      <c r="H350" s="47"/>
      <c r="I350" s="20">
        <f t="shared" si="35"/>
      </c>
      <c r="J350" s="20">
        <f t="shared" si="36"/>
      </c>
      <c r="K350" s="20">
        <f t="shared" si="38"/>
      </c>
      <c r="L350" s="19">
        <f t="shared" si="39"/>
      </c>
    </row>
    <row r="351" spans="2:12" ht="12.75">
      <c r="B351" s="52">
        <f t="shared" si="37"/>
      </c>
      <c r="C351" s="52"/>
      <c r="D351" s="20">
        <f t="shared" si="32"/>
      </c>
      <c r="E351" s="20">
        <f t="shared" si="33"/>
      </c>
      <c r="F351" s="47">
        <f t="shared" si="34"/>
      </c>
      <c r="G351" s="47"/>
      <c r="H351" s="47"/>
      <c r="I351" s="20">
        <f t="shared" si="35"/>
      </c>
      <c r="J351" s="20">
        <f t="shared" si="36"/>
      </c>
      <c r="K351" s="20">
        <f t="shared" si="38"/>
      </c>
      <c r="L351" s="19">
        <f t="shared" si="39"/>
      </c>
    </row>
    <row r="352" spans="2:12" ht="12.75">
      <c r="B352" s="52">
        <f t="shared" si="37"/>
      </c>
      <c r="C352" s="52"/>
      <c r="D352" s="20">
        <f aca="true" t="shared" si="40" ref="D352:D415">IF(B352&lt;&gt;"",$E$15,"")</f>
      </c>
      <c r="E352" s="20">
        <f aca="true" t="shared" si="41" ref="E352:E415">IF(AND(B352&lt;&gt;"",$F$17&gt;0),$F$17,"")</f>
      </c>
      <c r="F352" s="47">
        <f aca="true" t="shared" si="42" ref="F352:F415">IF(AND(B352&lt;&gt;"",$F$19&gt;0),IF(MONTH($I$17)=MONTH(B352),$F$19,""),"")</f>
      </c>
      <c r="G352" s="47"/>
      <c r="H352" s="47"/>
      <c r="I352" s="20">
        <f aca="true" t="shared" si="43" ref="I352:I415">IF(AND(B352&lt;&gt;"",$F$21&gt;0),IF(AND(MONTH($D$22)=MONTH(B352),YEAR($D$22)=YEAR(B352)),$F$21,""),"")</f>
      </c>
      <c r="J352" s="20">
        <f aca="true" t="shared" si="44" ref="J352:J415">IF(D352&lt;&gt;"",IF(SUM(D352:I352)&gt;L351+K352,L351+K352,SUM(D352:I352)),"")</f>
      </c>
      <c r="K352" s="20">
        <f t="shared" si="38"/>
      </c>
      <c r="L352" s="19">
        <f t="shared" si="39"/>
      </c>
    </row>
    <row r="353" spans="2:12" ht="12.75">
      <c r="B353" s="52">
        <f aca="true" t="shared" si="45" ref="B353:B416">IF(AND(L352&gt;0,L352&lt;&gt;""),DATE(YEAR(B352),MONTH(B352)+1,DAY(B352)),"")</f>
      </c>
      <c r="C353" s="52"/>
      <c r="D353" s="20">
        <f t="shared" si="40"/>
      </c>
      <c r="E353" s="20">
        <f t="shared" si="41"/>
      </c>
      <c r="F353" s="47">
        <f t="shared" si="42"/>
      </c>
      <c r="G353" s="47"/>
      <c r="H353" s="47"/>
      <c r="I353" s="20">
        <f t="shared" si="43"/>
      </c>
      <c r="J353" s="20">
        <f t="shared" si="44"/>
      </c>
      <c r="K353" s="20">
        <f aca="true" t="shared" si="46" ref="K353:K416">IF(D353&lt;&gt;"",L352*$E$11/12,"")</f>
      </c>
      <c r="L353" s="19">
        <f aca="true" t="shared" si="47" ref="L353:L416">IF(D353&lt;&gt;"",L352-J353+K353,"")</f>
      </c>
    </row>
    <row r="354" spans="2:12" ht="12.75">
      <c r="B354" s="52">
        <f t="shared" si="45"/>
      </c>
      <c r="C354" s="52"/>
      <c r="D354" s="20">
        <f t="shared" si="40"/>
      </c>
      <c r="E354" s="20">
        <f t="shared" si="41"/>
      </c>
      <c r="F354" s="47">
        <f t="shared" si="42"/>
      </c>
      <c r="G354" s="47"/>
      <c r="H354" s="47"/>
      <c r="I354" s="20">
        <f t="shared" si="43"/>
      </c>
      <c r="J354" s="20">
        <f t="shared" si="44"/>
      </c>
      <c r="K354" s="20">
        <f t="shared" si="46"/>
      </c>
      <c r="L354" s="19">
        <f t="shared" si="47"/>
      </c>
    </row>
    <row r="355" spans="2:12" ht="12.75">
      <c r="B355" s="52">
        <f t="shared" si="45"/>
      </c>
      <c r="C355" s="52"/>
      <c r="D355" s="20">
        <f t="shared" si="40"/>
      </c>
      <c r="E355" s="20">
        <f t="shared" si="41"/>
      </c>
      <c r="F355" s="47">
        <f t="shared" si="42"/>
      </c>
      <c r="G355" s="47"/>
      <c r="H355" s="47"/>
      <c r="I355" s="20">
        <f t="shared" si="43"/>
      </c>
      <c r="J355" s="20">
        <f t="shared" si="44"/>
      </c>
      <c r="K355" s="20">
        <f t="shared" si="46"/>
      </c>
      <c r="L355" s="19">
        <f t="shared" si="47"/>
      </c>
    </row>
    <row r="356" spans="2:12" ht="12.75">
      <c r="B356" s="52">
        <f t="shared" si="45"/>
      </c>
      <c r="C356" s="52"/>
      <c r="D356" s="20">
        <f t="shared" si="40"/>
      </c>
      <c r="E356" s="20">
        <f t="shared" si="41"/>
      </c>
      <c r="F356" s="47">
        <f t="shared" si="42"/>
      </c>
      <c r="G356" s="47"/>
      <c r="H356" s="47"/>
      <c r="I356" s="20">
        <f t="shared" si="43"/>
      </c>
      <c r="J356" s="20">
        <f t="shared" si="44"/>
      </c>
      <c r="K356" s="20">
        <f t="shared" si="46"/>
      </c>
      <c r="L356" s="19">
        <f t="shared" si="47"/>
      </c>
    </row>
    <row r="357" spans="2:12" ht="12.75">
      <c r="B357" s="52">
        <f t="shared" si="45"/>
      </c>
      <c r="C357" s="52"/>
      <c r="D357" s="20">
        <f t="shared" si="40"/>
      </c>
      <c r="E357" s="20">
        <f t="shared" si="41"/>
      </c>
      <c r="F357" s="47">
        <f t="shared" si="42"/>
      </c>
      <c r="G357" s="47"/>
      <c r="H357" s="47"/>
      <c r="I357" s="20">
        <f t="shared" si="43"/>
      </c>
      <c r="J357" s="20">
        <f t="shared" si="44"/>
      </c>
      <c r="K357" s="20">
        <f t="shared" si="46"/>
      </c>
      <c r="L357" s="19">
        <f t="shared" si="47"/>
      </c>
    </row>
    <row r="358" spans="2:12" ht="12.75">
      <c r="B358" s="52">
        <f t="shared" si="45"/>
      </c>
      <c r="C358" s="52"/>
      <c r="D358" s="20">
        <f t="shared" si="40"/>
      </c>
      <c r="E358" s="20">
        <f t="shared" si="41"/>
      </c>
      <c r="F358" s="47">
        <f t="shared" si="42"/>
      </c>
      <c r="G358" s="47"/>
      <c r="H358" s="47"/>
      <c r="I358" s="20">
        <f t="shared" si="43"/>
      </c>
      <c r="J358" s="20">
        <f t="shared" si="44"/>
      </c>
      <c r="K358" s="20">
        <f t="shared" si="46"/>
      </c>
      <c r="L358" s="19">
        <f t="shared" si="47"/>
      </c>
    </row>
    <row r="359" spans="2:12" ht="12.75">
      <c r="B359" s="52">
        <f t="shared" si="45"/>
      </c>
      <c r="C359" s="52"/>
      <c r="D359" s="20">
        <f t="shared" si="40"/>
      </c>
      <c r="E359" s="20">
        <f t="shared" si="41"/>
      </c>
      <c r="F359" s="47">
        <f t="shared" si="42"/>
      </c>
      <c r="G359" s="47"/>
      <c r="H359" s="47"/>
      <c r="I359" s="20">
        <f t="shared" si="43"/>
      </c>
      <c r="J359" s="20">
        <f t="shared" si="44"/>
      </c>
      <c r="K359" s="20">
        <f t="shared" si="46"/>
      </c>
      <c r="L359" s="19">
        <f t="shared" si="47"/>
      </c>
    </row>
    <row r="360" spans="2:12" ht="12.75">
      <c r="B360" s="52">
        <f t="shared" si="45"/>
      </c>
      <c r="C360" s="52"/>
      <c r="D360" s="20">
        <f t="shared" si="40"/>
      </c>
      <c r="E360" s="20">
        <f t="shared" si="41"/>
      </c>
      <c r="F360" s="47">
        <f t="shared" si="42"/>
      </c>
      <c r="G360" s="47"/>
      <c r="H360" s="47"/>
      <c r="I360" s="20">
        <f t="shared" si="43"/>
      </c>
      <c r="J360" s="20">
        <f t="shared" si="44"/>
      </c>
      <c r="K360" s="20">
        <f t="shared" si="46"/>
      </c>
      <c r="L360" s="19">
        <f t="shared" si="47"/>
      </c>
    </row>
    <row r="361" spans="2:12" ht="12.75">
      <c r="B361" s="52">
        <f t="shared" si="45"/>
      </c>
      <c r="C361" s="52"/>
      <c r="D361" s="20">
        <f t="shared" si="40"/>
      </c>
      <c r="E361" s="20">
        <f t="shared" si="41"/>
      </c>
      <c r="F361" s="47">
        <f t="shared" si="42"/>
      </c>
      <c r="G361" s="47"/>
      <c r="H361" s="47"/>
      <c r="I361" s="20">
        <f t="shared" si="43"/>
      </c>
      <c r="J361" s="20">
        <f t="shared" si="44"/>
      </c>
      <c r="K361" s="20">
        <f t="shared" si="46"/>
      </c>
      <c r="L361" s="19">
        <f t="shared" si="47"/>
      </c>
    </row>
    <row r="362" spans="2:12" ht="12.75">
      <c r="B362" s="52">
        <f t="shared" si="45"/>
      </c>
      <c r="C362" s="52"/>
      <c r="D362" s="20">
        <f t="shared" si="40"/>
      </c>
      <c r="E362" s="20">
        <f t="shared" si="41"/>
      </c>
      <c r="F362" s="47">
        <f t="shared" si="42"/>
      </c>
      <c r="G362" s="47"/>
      <c r="H362" s="47"/>
      <c r="I362" s="20">
        <f t="shared" si="43"/>
      </c>
      <c r="J362" s="20">
        <f t="shared" si="44"/>
      </c>
      <c r="K362" s="20">
        <f t="shared" si="46"/>
      </c>
      <c r="L362" s="19">
        <f t="shared" si="47"/>
      </c>
    </row>
    <row r="363" spans="2:12" ht="12.75">
      <c r="B363" s="52">
        <f t="shared" si="45"/>
      </c>
      <c r="C363" s="52"/>
      <c r="D363" s="20">
        <f t="shared" si="40"/>
      </c>
      <c r="E363" s="20">
        <f t="shared" si="41"/>
      </c>
      <c r="F363" s="47">
        <f t="shared" si="42"/>
      </c>
      <c r="G363" s="47"/>
      <c r="H363" s="47"/>
      <c r="I363" s="20">
        <f t="shared" si="43"/>
      </c>
      <c r="J363" s="20">
        <f t="shared" si="44"/>
      </c>
      <c r="K363" s="20">
        <f t="shared" si="46"/>
      </c>
      <c r="L363" s="19">
        <f t="shared" si="47"/>
      </c>
    </row>
    <row r="364" spans="2:12" ht="12.75">
      <c r="B364" s="52">
        <f t="shared" si="45"/>
      </c>
      <c r="C364" s="52"/>
      <c r="D364" s="20">
        <f t="shared" si="40"/>
      </c>
      <c r="E364" s="20">
        <f t="shared" si="41"/>
      </c>
      <c r="F364" s="47">
        <f t="shared" si="42"/>
      </c>
      <c r="G364" s="47"/>
      <c r="H364" s="47"/>
      <c r="I364" s="20">
        <f t="shared" si="43"/>
      </c>
      <c r="J364" s="20">
        <f t="shared" si="44"/>
      </c>
      <c r="K364" s="20">
        <f t="shared" si="46"/>
      </c>
      <c r="L364" s="19">
        <f t="shared" si="47"/>
      </c>
    </row>
    <row r="365" spans="2:12" ht="12.75">
      <c r="B365" s="52">
        <f t="shared" si="45"/>
      </c>
      <c r="C365" s="52"/>
      <c r="D365" s="20">
        <f t="shared" si="40"/>
      </c>
      <c r="E365" s="20">
        <f t="shared" si="41"/>
      </c>
      <c r="F365" s="47">
        <f t="shared" si="42"/>
      </c>
      <c r="G365" s="47"/>
      <c r="H365" s="47"/>
      <c r="I365" s="20">
        <f t="shared" si="43"/>
      </c>
      <c r="J365" s="20">
        <f t="shared" si="44"/>
      </c>
      <c r="K365" s="20">
        <f t="shared" si="46"/>
      </c>
      <c r="L365" s="19">
        <f t="shared" si="47"/>
      </c>
    </row>
    <row r="366" spans="2:12" ht="12.75">
      <c r="B366" s="52">
        <f t="shared" si="45"/>
      </c>
      <c r="C366" s="52"/>
      <c r="D366" s="20">
        <f t="shared" si="40"/>
      </c>
      <c r="E366" s="20">
        <f t="shared" si="41"/>
      </c>
      <c r="F366" s="47">
        <f t="shared" si="42"/>
      </c>
      <c r="G366" s="47"/>
      <c r="H366" s="47"/>
      <c r="I366" s="20">
        <f t="shared" si="43"/>
      </c>
      <c r="J366" s="20">
        <f t="shared" si="44"/>
      </c>
      <c r="K366" s="20">
        <f t="shared" si="46"/>
      </c>
      <c r="L366" s="19">
        <f t="shared" si="47"/>
      </c>
    </row>
    <row r="367" spans="2:12" ht="12.75">
      <c r="B367" s="52">
        <f t="shared" si="45"/>
      </c>
      <c r="C367" s="52"/>
      <c r="D367" s="20">
        <f t="shared" si="40"/>
      </c>
      <c r="E367" s="20">
        <f t="shared" si="41"/>
      </c>
      <c r="F367" s="47">
        <f t="shared" si="42"/>
      </c>
      <c r="G367" s="47"/>
      <c r="H367" s="47"/>
      <c r="I367" s="20">
        <f t="shared" si="43"/>
      </c>
      <c r="J367" s="20">
        <f t="shared" si="44"/>
      </c>
      <c r="K367" s="20">
        <f t="shared" si="46"/>
      </c>
      <c r="L367" s="19">
        <f t="shared" si="47"/>
      </c>
    </row>
    <row r="368" spans="2:12" ht="12.75">
      <c r="B368" s="52">
        <f t="shared" si="45"/>
      </c>
      <c r="C368" s="52"/>
      <c r="D368" s="20">
        <f t="shared" si="40"/>
      </c>
      <c r="E368" s="20">
        <f t="shared" si="41"/>
      </c>
      <c r="F368" s="47">
        <f t="shared" si="42"/>
      </c>
      <c r="G368" s="47"/>
      <c r="H368" s="47"/>
      <c r="I368" s="20">
        <f t="shared" si="43"/>
      </c>
      <c r="J368" s="20">
        <f t="shared" si="44"/>
      </c>
      <c r="K368" s="20">
        <f t="shared" si="46"/>
      </c>
      <c r="L368" s="19">
        <f t="shared" si="47"/>
      </c>
    </row>
    <row r="369" spans="2:12" ht="12.75">
      <c r="B369" s="52">
        <f t="shared" si="45"/>
      </c>
      <c r="C369" s="52"/>
      <c r="D369" s="20">
        <f t="shared" si="40"/>
      </c>
      <c r="E369" s="20">
        <f t="shared" si="41"/>
      </c>
      <c r="F369" s="47">
        <f t="shared" si="42"/>
      </c>
      <c r="G369" s="47"/>
      <c r="H369" s="47"/>
      <c r="I369" s="20">
        <f t="shared" si="43"/>
      </c>
      <c r="J369" s="20">
        <f t="shared" si="44"/>
      </c>
      <c r="K369" s="20">
        <f t="shared" si="46"/>
      </c>
      <c r="L369" s="19">
        <f t="shared" si="47"/>
      </c>
    </row>
    <row r="370" spans="2:12" ht="12.75">
      <c r="B370" s="52">
        <f t="shared" si="45"/>
      </c>
      <c r="C370" s="52"/>
      <c r="D370" s="20">
        <f t="shared" si="40"/>
      </c>
      <c r="E370" s="20">
        <f t="shared" si="41"/>
      </c>
      <c r="F370" s="47">
        <f t="shared" si="42"/>
      </c>
      <c r="G370" s="47"/>
      <c r="H370" s="47"/>
      <c r="I370" s="20">
        <f t="shared" si="43"/>
      </c>
      <c r="J370" s="20">
        <f t="shared" si="44"/>
      </c>
      <c r="K370" s="20">
        <f t="shared" si="46"/>
      </c>
      <c r="L370" s="19">
        <f t="shared" si="47"/>
      </c>
    </row>
    <row r="371" spans="2:12" ht="12.75">
      <c r="B371" s="52">
        <f t="shared" si="45"/>
      </c>
      <c r="C371" s="52"/>
      <c r="D371" s="20">
        <f t="shared" si="40"/>
      </c>
      <c r="E371" s="20">
        <f t="shared" si="41"/>
      </c>
      <c r="F371" s="47">
        <f t="shared" si="42"/>
      </c>
      <c r="G371" s="47"/>
      <c r="H371" s="47"/>
      <c r="I371" s="20">
        <f t="shared" si="43"/>
      </c>
      <c r="J371" s="20">
        <f t="shared" si="44"/>
      </c>
      <c r="K371" s="20">
        <f t="shared" si="46"/>
      </c>
      <c r="L371" s="19">
        <f t="shared" si="47"/>
      </c>
    </row>
    <row r="372" spans="2:12" ht="12.75">
      <c r="B372" s="52">
        <f t="shared" si="45"/>
      </c>
      <c r="C372" s="52"/>
      <c r="D372" s="20">
        <f t="shared" si="40"/>
      </c>
      <c r="E372" s="20">
        <f t="shared" si="41"/>
      </c>
      <c r="F372" s="47">
        <f t="shared" si="42"/>
      </c>
      <c r="G372" s="47"/>
      <c r="H372" s="47"/>
      <c r="I372" s="20">
        <f t="shared" si="43"/>
      </c>
      <c r="J372" s="20">
        <f t="shared" si="44"/>
      </c>
      <c r="K372" s="20">
        <f t="shared" si="46"/>
      </c>
      <c r="L372" s="19">
        <f t="shared" si="47"/>
      </c>
    </row>
    <row r="373" spans="2:12" ht="12.75">
      <c r="B373" s="52">
        <f t="shared" si="45"/>
      </c>
      <c r="C373" s="52"/>
      <c r="D373" s="20">
        <f t="shared" si="40"/>
      </c>
      <c r="E373" s="20">
        <f t="shared" si="41"/>
      </c>
      <c r="F373" s="47">
        <f t="shared" si="42"/>
      </c>
      <c r="G373" s="47"/>
      <c r="H373" s="47"/>
      <c r="I373" s="20">
        <f t="shared" si="43"/>
      </c>
      <c r="J373" s="20">
        <f t="shared" si="44"/>
      </c>
      <c r="K373" s="20">
        <f t="shared" si="46"/>
      </c>
      <c r="L373" s="19">
        <f t="shared" si="47"/>
      </c>
    </row>
    <row r="374" spans="2:12" ht="12.75">
      <c r="B374" s="52">
        <f t="shared" si="45"/>
      </c>
      <c r="C374" s="52"/>
      <c r="D374" s="20">
        <f t="shared" si="40"/>
      </c>
      <c r="E374" s="20">
        <f t="shared" si="41"/>
      </c>
      <c r="F374" s="47">
        <f t="shared" si="42"/>
      </c>
      <c r="G374" s="47"/>
      <c r="H374" s="47"/>
      <c r="I374" s="20">
        <f t="shared" si="43"/>
      </c>
      <c r="J374" s="20">
        <f t="shared" si="44"/>
      </c>
      <c r="K374" s="20">
        <f t="shared" si="46"/>
      </c>
      <c r="L374" s="19">
        <f t="shared" si="47"/>
      </c>
    </row>
    <row r="375" spans="2:12" ht="12.75">
      <c r="B375" s="52">
        <f t="shared" si="45"/>
      </c>
      <c r="C375" s="52"/>
      <c r="D375" s="20">
        <f t="shared" si="40"/>
      </c>
      <c r="E375" s="20">
        <f t="shared" si="41"/>
      </c>
      <c r="F375" s="47">
        <f t="shared" si="42"/>
      </c>
      <c r="G375" s="47"/>
      <c r="H375" s="47"/>
      <c r="I375" s="20">
        <f t="shared" si="43"/>
      </c>
      <c r="J375" s="20">
        <f t="shared" si="44"/>
      </c>
      <c r="K375" s="20">
        <f t="shared" si="46"/>
      </c>
      <c r="L375" s="19">
        <f t="shared" si="47"/>
      </c>
    </row>
    <row r="376" spans="2:12" ht="12.75">
      <c r="B376" s="52">
        <f t="shared" si="45"/>
      </c>
      <c r="C376" s="52"/>
      <c r="D376" s="20">
        <f t="shared" si="40"/>
      </c>
      <c r="E376" s="20">
        <f t="shared" si="41"/>
      </c>
      <c r="F376" s="47">
        <f t="shared" si="42"/>
      </c>
      <c r="G376" s="47"/>
      <c r="H376" s="47"/>
      <c r="I376" s="20">
        <f t="shared" si="43"/>
      </c>
      <c r="J376" s="20">
        <f t="shared" si="44"/>
      </c>
      <c r="K376" s="20">
        <f t="shared" si="46"/>
      </c>
      <c r="L376" s="19">
        <f t="shared" si="47"/>
      </c>
    </row>
    <row r="377" spans="2:12" ht="12.75">
      <c r="B377" s="52">
        <f t="shared" si="45"/>
      </c>
      <c r="C377" s="52"/>
      <c r="D377" s="20">
        <f t="shared" si="40"/>
      </c>
      <c r="E377" s="20">
        <f t="shared" si="41"/>
      </c>
      <c r="F377" s="47">
        <f t="shared" si="42"/>
      </c>
      <c r="G377" s="47"/>
      <c r="H377" s="47"/>
      <c r="I377" s="20">
        <f t="shared" si="43"/>
      </c>
      <c r="J377" s="20">
        <f t="shared" si="44"/>
      </c>
      <c r="K377" s="20">
        <f t="shared" si="46"/>
      </c>
      <c r="L377" s="19">
        <f t="shared" si="47"/>
      </c>
    </row>
    <row r="378" spans="2:12" ht="12.75">
      <c r="B378" s="52">
        <f t="shared" si="45"/>
      </c>
      <c r="C378" s="52"/>
      <c r="D378" s="20">
        <f t="shared" si="40"/>
      </c>
      <c r="E378" s="20">
        <f t="shared" si="41"/>
      </c>
      <c r="F378" s="47">
        <f t="shared" si="42"/>
      </c>
      <c r="G378" s="47"/>
      <c r="H378" s="47"/>
      <c r="I378" s="20">
        <f t="shared" si="43"/>
      </c>
      <c r="J378" s="20">
        <f t="shared" si="44"/>
      </c>
      <c r="K378" s="20">
        <f t="shared" si="46"/>
      </c>
      <c r="L378" s="19">
        <f t="shared" si="47"/>
      </c>
    </row>
    <row r="379" spans="2:12" ht="12.75">
      <c r="B379" s="52">
        <f t="shared" si="45"/>
      </c>
      <c r="C379" s="52"/>
      <c r="D379" s="20">
        <f t="shared" si="40"/>
      </c>
      <c r="E379" s="20">
        <f t="shared" si="41"/>
      </c>
      <c r="F379" s="47">
        <f t="shared" si="42"/>
      </c>
      <c r="G379" s="47"/>
      <c r="H379" s="47"/>
      <c r="I379" s="20">
        <f t="shared" si="43"/>
      </c>
      <c r="J379" s="20">
        <f t="shared" si="44"/>
      </c>
      <c r="K379" s="20">
        <f t="shared" si="46"/>
      </c>
      <c r="L379" s="19">
        <f t="shared" si="47"/>
      </c>
    </row>
    <row r="380" spans="2:12" ht="12.75">
      <c r="B380" s="52">
        <f t="shared" si="45"/>
      </c>
      <c r="C380" s="52"/>
      <c r="D380" s="20">
        <f t="shared" si="40"/>
      </c>
      <c r="E380" s="20">
        <f t="shared" si="41"/>
      </c>
      <c r="F380" s="47">
        <f t="shared" si="42"/>
      </c>
      <c r="G380" s="47"/>
      <c r="H380" s="47"/>
      <c r="I380" s="20">
        <f t="shared" si="43"/>
      </c>
      <c r="J380" s="20">
        <f t="shared" si="44"/>
      </c>
      <c r="K380" s="20">
        <f t="shared" si="46"/>
      </c>
      <c r="L380" s="19">
        <f t="shared" si="47"/>
      </c>
    </row>
    <row r="381" spans="2:12" ht="12.75">
      <c r="B381" s="52">
        <f t="shared" si="45"/>
      </c>
      <c r="C381" s="52"/>
      <c r="D381" s="20">
        <f t="shared" si="40"/>
      </c>
      <c r="E381" s="20">
        <f t="shared" si="41"/>
      </c>
      <c r="F381" s="47">
        <f t="shared" si="42"/>
      </c>
      <c r="G381" s="47"/>
      <c r="H381" s="47"/>
      <c r="I381" s="20">
        <f t="shared" si="43"/>
      </c>
      <c r="J381" s="20">
        <f t="shared" si="44"/>
      </c>
      <c r="K381" s="20">
        <f t="shared" si="46"/>
      </c>
      <c r="L381" s="19">
        <f t="shared" si="47"/>
      </c>
    </row>
    <row r="382" spans="2:12" ht="12.75">
      <c r="B382" s="52">
        <f t="shared" si="45"/>
      </c>
      <c r="C382" s="52"/>
      <c r="D382" s="20">
        <f t="shared" si="40"/>
      </c>
      <c r="E382" s="20">
        <f t="shared" si="41"/>
      </c>
      <c r="F382" s="47">
        <f t="shared" si="42"/>
      </c>
      <c r="G382" s="47"/>
      <c r="H382" s="47"/>
      <c r="I382" s="20">
        <f t="shared" si="43"/>
      </c>
      <c r="J382" s="20">
        <f t="shared" si="44"/>
      </c>
      <c r="K382" s="20">
        <f t="shared" si="46"/>
      </c>
      <c r="L382" s="19">
        <f t="shared" si="47"/>
      </c>
    </row>
    <row r="383" spans="2:12" ht="12.75">
      <c r="B383" s="52">
        <f t="shared" si="45"/>
      </c>
      <c r="C383" s="52"/>
      <c r="D383" s="20">
        <f t="shared" si="40"/>
      </c>
      <c r="E383" s="20">
        <f t="shared" si="41"/>
      </c>
      <c r="F383" s="47">
        <f t="shared" si="42"/>
      </c>
      <c r="G383" s="47"/>
      <c r="H383" s="47"/>
      <c r="I383" s="20">
        <f t="shared" si="43"/>
      </c>
      <c r="J383" s="20">
        <f t="shared" si="44"/>
      </c>
      <c r="K383" s="20">
        <f t="shared" si="46"/>
      </c>
      <c r="L383" s="19">
        <f t="shared" si="47"/>
      </c>
    </row>
    <row r="384" spans="2:12" ht="12.75">
      <c r="B384" s="52">
        <f t="shared" si="45"/>
      </c>
      <c r="C384" s="52"/>
      <c r="D384" s="20">
        <f t="shared" si="40"/>
      </c>
      <c r="E384" s="20">
        <f t="shared" si="41"/>
      </c>
      <c r="F384" s="47">
        <f t="shared" si="42"/>
      </c>
      <c r="G384" s="47"/>
      <c r="H384" s="47"/>
      <c r="I384" s="20">
        <f t="shared" si="43"/>
      </c>
      <c r="J384" s="20">
        <f t="shared" si="44"/>
      </c>
      <c r="K384" s="20">
        <f t="shared" si="46"/>
      </c>
      <c r="L384" s="19">
        <f t="shared" si="47"/>
      </c>
    </row>
    <row r="385" spans="2:12" ht="12.75">
      <c r="B385" s="52">
        <f t="shared" si="45"/>
      </c>
      <c r="C385" s="52"/>
      <c r="D385" s="20">
        <f t="shared" si="40"/>
      </c>
      <c r="E385" s="20">
        <f t="shared" si="41"/>
      </c>
      <c r="F385" s="47">
        <f t="shared" si="42"/>
      </c>
      <c r="G385" s="47"/>
      <c r="H385" s="47"/>
      <c r="I385" s="20">
        <f t="shared" si="43"/>
      </c>
      <c r="J385" s="20">
        <f t="shared" si="44"/>
      </c>
      <c r="K385" s="20">
        <f t="shared" si="46"/>
      </c>
      <c r="L385" s="19">
        <f t="shared" si="47"/>
      </c>
    </row>
    <row r="386" spans="2:12" ht="12.75">
      <c r="B386" s="52">
        <f t="shared" si="45"/>
      </c>
      <c r="C386" s="52"/>
      <c r="D386" s="20">
        <f t="shared" si="40"/>
      </c>
      <c r="E386" s="20">
        <f t="shared" si="41"/>
      </c>
      <c r="F386" s="47">
        <f t="shared" si="42"/>
      </c>
      <c r="G386" s="47"/>
      <c r="H386" s="47"/>
      <c r="I386" s="20">
        <f t="shared" si="43"/>
      </c>
      <c r="J386" s="20">
        <f t="shared" si="44"/>
      </c>
      <c r="K386" s="20">
        <f t="shared" si="46"/>
      </c>
      <c r="L386" s="19">
        <f t="shared" si="47"/>
      </c>
    </row>
    <row r="387" spans="2:12" ht="12.75">
      <c r="B387" s="52">
        <f t="shared" si="45"/>
      </c>
      <c r="C387" s="52"/>
      <c r="D387" s="20">
        <f t="shared" si="40"/>
      </c>
      <c r="E387" s="20">
        <f t="shared" si="41"/>
      </c>
      <c r="F387" s="47">
        <f t="shared" si="42"/>
      </c>
      <c r="G387" s="47"/>
      <c r="H387" s="47"/>
      <c r="I387" s="20">
        <f t="shared" si="43"/>
      </c>
      <c r="J387" s="20">
        <f t="shared" si="44"/>
      </c>
      <c r="K387" s="20">
        <f t="shared" si="46"/>
      </c>
      <c r="L387" s="19">
        <f t="shared" si="47"/>
      </c>
    </row>
    <row r="388" spans="2:12" ht="12.75">
      <c r="B388" s="52">
        <f t="shared" si="45"/>
      </c>
      <c r="C388" s="52"/>
      <c r="D388" s="20">
        <f t="shared" si="40"/>
      </c>
      <c r="E388" s="20">
        <f t="shared" si="41"/>
      </c>
      <c r="F388" s="47">
        <f t="shared" si="42"/>
      </c>
      <c r="G388" s="47"/>
      <c r="H388" s="47"/>
      <c r="I388" s="20">
        <f t="shared" si="43"/>
      </c>
      <c r="J388" s="20">
        <f t="shared" si="44"/>
      </c>
      <c r="K388" s="20">
        <f t="shared" si="46"/>
      </c>
      <c r="L388" s="19">
        <f t="shared" si="47"/>
      </c>
    </row>
    <row r="389" spans="2:12" ht="12.75">
      <c r="B389" s="52">
        <f t="shared" si="45"/>
      </c>
      <c r="C389" s="52"/>
      <c r="D389" s="20">
        <f t="shared" si="40"/>
      </c>
      <c r="E389" s="20">
        <f t="shared" si="41"/>
      </c>
      <c r="F389" s="47">
        <f t="shared" si="42"/>
      </c>
      <c r="G389" s="47"/>
      <c r="H389" s="47"/>
      <c r="I389" s="20">
        <f t="shared" si="43"/>
      </c>
      <c r="J389" s="20">
        <f t="shared" si="44"/>
      </c>
      <c r="K389" s="20">
        <f t="shared" si="46"/>
      </c>
      <c r="L389" s="19">
        <f t="shared" si="47"/>
      </c>
    </row>
    <row r="390" spans="2:12" ht="12.75">
      <c r="B390" s="52">
        <f t="shared" si="45"/>
      </c>
      <c r="C390" s="52"/>
      <c r="D390" s="20">
        <f t="shared" si="40"/>
      </c>
      <c r="E390" s="20">
        <f t="shared" si="41"/>
      </c>
      <c r="F390" s="47">
        <f t="shared" si="42"/>
      </c>
      <c r="G390" s="47"/>
      <c r="H390" s="47"/>
      <c r="I390" s="20">
        <f t="shared" si="43"/>
      </c>
      <c r="J390" s="20">
        <f t="shared" si="44"/>
      </c>
      <c r="K390" s="20">
        <f t="shared" si="46"/>
      </c>
      <c r="L390" s="19">
        <f t="shared" si="47"/>
      </c>
    </row>
    <row r="391" spans="2:12" ht="12.75">
      <c r="B391" s="52">
        <f t="shared" si="45"/>
      </c>
      <c r="C391" s="52"/>
      <c r="D391" s="20">
        <f t="shared" si="40"/>
      </c>
      <c r="E391" s="20">
        <f t="shared" si="41"/>
      </c>
      <c r="F391" s="47">
        <f t="shared" si="42"/>
      </c>
      <c r="G391" s="47"/>
      <c r="H391" s="47"/>
      <c r="I391" s="20">
        <f t="shared" si="43"/>
      </c>
      <c r="J391" s="20">
        <f t="shared" si="44"/>
      </c>
      <c r="K391" s="20">
        <f t="shared" si="46"/>
      </c>
      <c r="L391" s="19">
        <f t="shared" si="47"/>
      </c>
    </row>
    <row r="392" spans="2:12" ht="12.75">
      <c r="B392" s="52">
        <f t="shared" si="45"/>
      </c>
      <c r="C392" s="52"/>
      <c r="D392" s="20">
        <f t="shared" si="40"/>
      </c>
      <c r="E392" s="20">
        <f t="shared" si="41"/>
      </c>
      <c r="F392" s="47">
        <f t="shared" si="42"/>
      </c>
      <c r="G392" s="47"/>
      <c r="H392" s="47"/>
      <c r="I392" s="20">
        <f t="shared" si="43"/>
      </c>
      <c r="J392" s="20">
        <f t="shared" si="44"/>
      </c>
      <c r="K392" s="20">
        <f t="shared" si="46"/>
      </c>
      <c r="L392" s="19">
        <f t="shared" si="47"/>
      </c>
    </row>
    <row r="393" spans="2:12" ht="12.75">
      <c r="B393" s="52">
        <f t="shared" si="45"/>
      </c>
      <c r="C393" s="52"/>
      <c r="D393" s="20">
        <f t="shared" si="40"/>
      </c>
      <c r="E393" s="20">
        <f t="shared" si="41"/>
      </c>
      <c r="F393" s="47">
        <f t="shared" si="42"/>
      </c>
      <c r="G393" s="47"/>
      <c r="H393" s="47"/>
      <c r="I393" s="20">
        <f t="shared" si="43"/>
      </c>
      <c r="J393" s="20">
        <f t="shared" si="44"/>
      </c>
      <c r="K393" s="20">
        <f t="shared" si="46"/>
      </c>
      <c r="L393" s="19">
        <f t="shared" si="47"/>
      </c>
    </row>
    <row r="394" spans="2:12" ht="12.75">
      <c r="B394" s="52">
        <f t="shared" si="45"/>
      </c>
      <c r="C394" s="52"/>
      <c r="D394" s="20">
        <f t="shared" si="40"/>
      </c>
      <c r="E394" s="20">
        <f t="shared" si="41"/>
      </c>
      <c r="F394" s="47">
        <f t="shared" si="42"/>
      </c>
      <c r="G394" s="47"/>
      <c r="H394" s="47"/>
      <c r="I394" s="20">
        <f t="shared" si="43"/>
      </c>
      <c r="J394" s="20">
        <f t="shared" si="44"/>
      </c>
      <c r="K394" s="20">
        <f t="shared" si="46"/>
      </c>
      <c r="L394" s="19">
        <f t="shared" si="47"/>
      </c>
    </row>
    <row r="395" spans="2:12" ht="12.75">
      <c r="B395" s="52">
        <f t="shared" si="45"/>
      </c>
      <c r="C395" s="52"/>
      <c r="D395" s="20">
        <f t="shared" si="40"/>
      </c>
      <c r="E395" s="20">
        <f t="shared" si="41"/>
      </c>
      <c r="F395" s="47">
        <f t="shared" si="42"/>
      </c>
      <c r="G395" s="47"/>
      <c r="H395" s="47"/>
      <c r="I395" s="20">
        <f t="shared" si="43"/>
      </c>
      <c r="J395" s="20">
        <f t="shared" si="44"/>
      </c>
      <c r="K395" s="20">
        <f t="shared" si="46"/>
      </c>
      <c r="L395" s="19">
        <f t="shared" si="47"/>
      </c>
    </row>
    <row r="396" spans="2:12" ht="12.75">
      <c r="B396" s="52">
        <f t="shared" si="45"/>
      </c>
      <c r="C396" s="52"/>
      <c r="D396" s="20">
        <f t="shared" si="40"/>
      </c>
      <c r="E396" s="20">
        <f t="shared" si="41"/>
      </c>
      <c r="F396" s="47">
        <f t="shared" si="42"/>
      </c>
      <c r="G396" s="47"/>
      <c r="H396" s="47"/>
      <c r="I396" s="20">
        <f t="shared" si="43"/>
      </c>
      <c r="J396" s="20">
        <f t="shared" si="44"/>
      </c>
      <c r="K396" s="20">
        <f t="shared" si="46"/>
      </c>
      <c r="L396" s="19">
        <f t="shared" si="47"/>
      </c>
    </row>
    <row r="397" spans="2:12" ht="12.75">
      <c r="B397" s="52">
        <f t="shared" si="45"/>
      </c>
      <c r="C397" s="52"/>
      <c r="D397" s="20">
        <f t="shared" si="40"/>
      </c>
      <c r="E397" s="20">
        <f t="shared" si="41"/>
      </c>
      <c r="F397" s="47">
        <f t="shared" si="42"/>
      </c>
      <c r="G397" s="47"/>
      <c r="H397" s="47"/>
      <c r="I397" s="20">
        <f t="shared" si="43"/>
      </c>
      <c r="J397" s="20">
        <f t="shared" si="44"/>
      </c>
      <c r="K397" s="20">
        <f t="shared" si="46"/>
      </c>
      <c r="L397" s="19">
        <f t="shared" si="47"/>
      </c>
    </row>
    <row r="398" spans="2:12" ht="12.75">
      <c r="B398" s="52">
        <f t="shared" si="45"/>
      </c>
      <c r="C398" s="52"/>
      <c r="D398" s="20">
        <f t="shared" si="40"/>
      </c>
      <c r="E398" s="20">
        <f t="shared" si="41"/>
      </c>
      <c r="F398" s="47">
        <f t="shared" si="42"/>
      </c>
      <c r="G398" s="47"/>
      <c r="H398" s="47"/>
      <c r="I398" s="20">
        <f t="shared" si="43"/>
      </c>
      <c r="J398" s="20">
        <f t="shared" si="44"/>
      </c>
      <c r="K398" s="20">
        <f t="shared" si="46"/>
      </c>
      <c r="L398" s="19">
        <f t="shared" si="47"/>
      </c>
    </row>
    <row r="399" spans="2:12" ht="12.75">
      <c r="B399" s="52">
        <f t="shared" si="45"/>
      </c>
      <c r="C399" s="52"/>
      <c r="D399" s="20">
        <f t="shared" si="40"/>
      </c>
      <c r="E399" s="20">
        <f t="shared" si="41"/>
      </c>
      <c r="F399" s="47">
        <f t="shared" si="42"/>
      </c>
      <c r="G399" s="47"/>
      <c r="H399" s="47"/>
      <c r="I399" s="20">
        <f t="shared" si="43"/>
      </c>
      <c r="J399" s="20">
        <f t="shared" si="44"/>
      </c>
      <c r="K399" s="20">
        <f t="shared" si="46"/>
      </c>
      <c r="L399" s="19">
        <f t="shared" si="47"/>
      </c>
    </row>
    <row r="400" spans="2:12" ht="12.75">
      <c r="B400" s="52">
        <f t="shared" si="45"/>
      </c>
      <c r="C400" s="52"/>
      <c r="D400" s="20">
        <f t="shared" si="40"/>
      </c>
      <c r="E400" s="20">
        <f t="shared" si="41"/>
      </c>
      <c r="F400" s="47">
        <f t="shared" si="42"/>
      </c>
      <c r="G400" s="47"/>
      <c r="H400" s="47"/>
      <c r="I400" s="20">
        <f t="shared" si="43"/>
      </c>
      <c r="J400" s="20">
        <f t="shared" si="44"/>
      </c>
      <c r="K400" s="20">
        <f t="shared" si="46"/>
      </c>
      <c r="L400" s="19">
        <f t="shared" si="47"/>
      </c>
    </row>
    <row r="401" spans="2:12" ht="12.75">
      <c r="B401" s="52">
        <f t="shared" si="45"/>
      </c>
      <c r="C401" s="52"/>
      <c r="D401" s="20">
        <f t="shared" si="40"/>
      </c>
      <c r="E401" s="20">
        <f t="shared" si="41"/>
      </c>
      <c r="F401" s="47">
        <f t="shared" si="42"/>
      </c>
      <c r="G401" s="47"/>
      <c r="H401" s="47"/>
      <c r="I401" s="20">
        <f t="shared" si="43"/>
      </c>
      <c r="J401" s="20">
        <f t="shared" si="44"/>
      </c>
      <c r="K401" s="20">
        <f t="shared" si="46"/>
      </c>
      <c r="L401" s="19">
        <f t="shared" si="47"/>
      </c>
    </row>
    <row r="402" spans="2:12" ht="12.75">
      <c r="B402" s="52">
        <f t="shared" si="45"/>
      </c>
      <c r="C402" s="52"/>
      <c r="D402" s="20">
        <f t="shared" si="40"/>
      </c>
      <c r="E402" s="20">
        <f t="shared" si="41"/>
      </c>
      <c r="F402" s="47">
        <f t="shared" si="42"/>
      </c>
      <c r="G402" s="47"/>
      <c r="H402" s="47"/>
      <c r="I402" s="20">
        <f t="shared" si="43"/>
      </c>
      <c r="J402" s="20">
        <f t="shared" si="44"/>
      </c>
      <c r="K402" s="20">
        <f t="shared" si="46"/>
      </c>
      <c r="L402" s="19">
        <f t="shared" si="47"/>
      </c>
    </row>
    <row r="403" spans="2:12" ht="12.75">
      <c r="B403" s="52">
        <f t="shared" si="45"/>
      </c>
      <c r="C403" s="52"/>
      <c r="D403" s="20">
        <f t="shared" si="40"/>
      </c>
      <c r="E403" s="20">
        <f t="shared" si="41"/>
      </c>
      <c r="F403" s="47">
        <f t="shared" si="42"/>
      </c>
      <c r="G403" s="47"/>
      <c r="H403" s="47"/>
      <c r="I403" s="20">
        <f t="shared" si="43"/>
      </c>
      <c r="J403" s="20">
        <f t="shared" si="44"/>
      </c>
      <c r="K403" s="20">
        <f t="shared" si="46"/>
      </c>
      <c r="L403" s="19">
        <f t="shared" si="47"/>
      </c>
    </row>
    <row r="404" spans="2:12" ht="12.75">
      <c r="B404" s="52">
        <f t="shared" si="45"/>
      </c>
      <c r="C404" s="52"/>
      <c r="D404" s="20">
        <f t="shared" si="40"/>
      </c>
      <c r="E404" s="20">
        <f t="shared" si="41"/>
      </c>
      <c r="F404" s="47">
        <f t="shared" si="42"/>
      </c>
      <c r="G404" s="47"/>
      <c r="H404" s="47"/>
      <c r="I404" s="20">
        <f t="shared" si="43"/>
      </c>
      <c r="J404" s="20">
        <f t="shared" si="44"/>
      </c>
      <c r="K404" s="20">
        <f t="shared" si="46"/>
      </c>
      <c r="L404" s="19">
        <f t="shared" si="47"/>
      </c>
    </row>
    <row r="405" spans="2:12" ht="12.75">
      <c r="B405" s="52">
        <f t="shared" si="45"/>
      </c>
      <c r="C405" s="52"/>
      <c r="D405" s="20">
        <f t="shared" si="40"/>
      </c>
      <c r="E405" s="20">
        <f t="shared" si="41"/>
      </c>
      <c r="F405" s="47">
        <f t="shared" si="42"/>
      </c>
      <c r="G405" s="47"/>
      <c r="H405" s="47"/>
      <c r="I405" s="20">
        <f t="shared" si="43"/>
      </c>
      <c r="J405" s="20">
        <f t="shared" si="44"/>
      </c>
      <c r="K405" s="20">
        <f t="shared" si="46"/>
      </c>
      <c r="L405" s="19">
        <f t="shared" si="47"/>
      </c>
    </row>
    <row r="406" spans="2:12" ht="12.75">
      <c r="B406" s="52">
        <f t="shared" si="45"/>
      </c>
      <c r="C406" s="52"/>
      <c r="D406" s="20">
        <f t="shared" si="40"/>
      </c>
      <c r="E406" s="20">
        <f t="shared" si="41"/>
      </c>
      <c r="F406" s="47">
        <f t="shared" si="42"/>
      </c>
      <c r="G406" s="47"/>
      <c r="H406" s="47"/>
      <c r="I406" s="20">
        <f t="shared" si="43"/>
      </c>
      <c r="J406" s="20">
        <f t="shared" si="44"/>
      </c>
      <c r="K406" s="20">
        <f t="shared" si="46"/>
      </c>
      <c r="L406" s="19">
        <f t="shared" si="47"/>
      </c>
    </row>
    <row r="407" spans="2:12" ht="12.75">
      <c r="B407" s="52">
        <f t="shared" si="45"/>
      </c>
      <c r="C407" s="52"/>
      <c r="D407" s="20">
        <f t="shared" si="40"/>
      </c>
      <c r="E407" s="20">
        <f t="shared" si="41"/>
      </c>
      <c r="F407" s="47">
        <f t="shared" si="42"/>
      </c>
      <c r="G407" s="47"/>
      <c r="H407" s="47"/>
      <c r="I407" s="20">
        <f t="shared" si="43"/>
      </c>
      <c r="J407" s="20">
        <f t="shared" si="44"/>
      </c>
      <c r="K407" s="20">
        <f t="shared" si="46"/>
      </c>
      <c r="L407" s="19">
        <f t="shared" si="47"/>
      </c>
    </row>
    <row r="408" spans="2:12" ht="12.75">
      <c r="B408" s="52">
        <f t="shared" si="45"/>
      </c>
      <c r="C408" s="52"/>
      <c r="D408" s="20">
        <f t="shared" si="40"/>
      </c>
      <c r="E408" s="20">
        <f t="shared" si="41"/>
      </c>
      <c r="F408" s="47">
        <f t="shared" si="42"/>
      </c>
      <c r="G408" s="47"/>
      <c r="H408" s="47"/>
      <c r="I408" s="20">
        <f t="shared" si="43"/>
      </c>
      <c r="J408" s="20">
        <f t="shared" si="44"/>
      </c>
      <c r="K408" s="20">
        <f t="shared" si="46"/>
      </c>
      <c r="L408" s="19">
        <f t="shared" si="47"/>
      </c>
    </row>
    <row r="409" spans="2:12" ht="12.75">
      <c r="B409" s="52">
        <f t="shared" si="45"/>
      </c>
      <c r="C409" s="52"/>
      <c r="D409" s="20">
        <f t="shared" si="40"/>
      </c>
      <c r="E409" s="20">
        <f t="shared" si="41"/>
      </c>
      <c r="F409" s="47">
        <f t="shared" si="42"/>
      </c>
      <c r="G409" s="47"/>
      <c r="H409" s="47"/>
      <c r="I409" s="20">
        <f t="shared" si="43"/>
      </c>
      <c r="J409" s="20">
        <f t="shared" si="44"/>
      </c>
      <c r="K409" s="20">
        <f t="shared" si="46"/>
      </c>
      <c r="L409" s="19">
        <f t="shared" si="47"/>
      </c>
    </row>
    <row r="410" spans="2:12" ht="12.75">
      <c r="B410" s="52">
        <f t="shared" si="45"/>
      </c>
      <c r="C410" s="52"/>
      <c r="D410" s="20">
        <f t="shared" si="40"/>
      </c>
      <c r="E410" s="20">
        <f t="shared" si="41"/>
      </c>
      <c r="F410" s="47">
        <f t="shared" si="42"/>
      </c>
      <c r="G410" s="47"/>
      <c r="H410" s="47"/>
      <c r="I410" s="20">
        <f t="shared" si="43"/>
      </c>
      <c r="J410" s="20">
        <f t="shared" si="44"/>
      </c>
      <c r="K410" s="20">
        <f t="shared" si="46"/>
      </c>
      <c r="L410" s="19">
        <f t="shared" si="47"/>
      </c>
    </row>
    <row r="411" spans="2:12" ht="12.75">
      <c r="B411" s="52">
        <f t="shared" si="45"/>
      </c>
      <c r="C411" s="52"/>
      <c r="D411" s="20">
        <f t="shared" si="40"/>
      </c>
      <c r="E411" s="20">
        <f t="shared" si="41"/>
      </c>
      <c r="F411" s="47">
        <f t="shared" si="42"/>
      </c>
      <c r="G411" s="47"/>
      <c r="H411" s="47"/>
      <c r="I411" s="20">
        <f t="shared" si="43"/>
      </c>
      <c r="J411" s="20">
        <f t="shared" si="44"/>
      </c>
      <c r="K411" s="20">
        <f t="shared" si="46"/>
      </c>
      <c r="L411" s="19">
        <f t="shared" si="47"/>
      </c>
    </row>
    <row r="412" spans="2:12" ht="12.75">
      <c r="B412" s="52">
        <f t="shared" si="45"/>
      </c>
      <c r="C412" s="52"/>
      <c r="D412" s="20">
        <f t="shared" si="40"/>
      </c>
      <c r="E412" s="20">
        <f t="shared" si="41"/>
      </c>
      <c r="F412" s="47">
        <f t="shared" si="42"/>
      </c>
      <c r="G412" s="47"/>
      <c r="H412" s="47"/>
      <c r="I412" s="20">
        <f t="shared" si="43"/>
      </c>
      <c r="J412" s="20">
        <f t="shared" si="44"/>
      </c>
      <c r="K412" s="20">
        <f t="shared" si="46"/>
      </c>
      <c r="L412" s="19">
        <f t="shared" si="47"/>
      </c>
    </row>
    <row r="413" spans="2:12" ht="12.75">
      <c r="B413" s="52">
        <f t="shared" si="45"/>
      </c>
      <c r="C413" s="52"/>
      <c r="D413" s="20">
        <f t="shared" si="40"/>
      </c>
      <c r="E413" s="20">
        <f t="shared" si="41"/>
      </c>
      <c r="F413" s="47">
        <f t="shared" si="42"/>
      </c>
      <c r="G413" s="47"/>
      <c r="H413" s="47"/>
      <c r="I413" s="20">
        <f t="shared" si="43"/>
      </c>
      <c r="J413" s="20">
        <f t="shared" si="44"/>
      </c>
      <c r="K413" s="20">
        <f t="shared" si="46"/>
      </c>
      <c r="L413" s="19">
        <f t="shared" si="47"/>
      </c>
    </row>
    <row r="414" spans="2:12" ht="12.75">
      <c r="B414" s="52">
        <f t="shared" si="45"/>
      </c>
      <c r="C414" s="52"/>
      <c r="D414" s="20">
        <f t="shared" si="40"/>
      </c>
      <c r="E414" s="20">
        <f t="shared" si="41"/>
      </c>
      <c r="F414" s="47">
        <f t="shared" si="42"/>
      </c>
      <c r="G414" s="47"/>
      <c r="H414" s="47"/>
      <c r="I414" s="20">
        <f t="shared" si="43"/>
      </c>
      <c r="J414" s="20">
        <f t="shared" si="44"/>
      </c>
      <c r="K414" s="20">
        <f t="shared" si="46"/>
      </c>
      <c r="L414" s="19">
        <f t="shared" si="47"/>
      </c>
    </row>
    <row r="415" spans="2:12" ht="12.75">
      <c r="B415" s="52">
        <f t="shared" si="45"/>
      </c>
      <c r="C415" s="52"/>
      <c r="D415" s="20">
        <f t="shared" si="40"/>
      </c>
      <c r="E415" s="20">
        <f t="shared" si="41"/>
      </c>
      <c r="F415" s="47">
        <f t="shared" si="42"/>
      </c>
      <c r="G415" s="47"/>
      <c r="H415" s="47"/>
      <c r="I415" s="20">
        <f t="shared" si="43"/>
      </c>
      <c r="J415" s="20">
        <f t="shared" si="44"/>
      </c>
      <c r="K415" s="20">
        <f t="shared" si="46"/>
      </c>
      <c r="L415" s="19">
        <f t="shared" si="47"/>
      </c>
    </row>
    <row r="416" spans="2:12" ht="12.75">
      <c r="B416" s="52">
        <f t="shared" si="45"/>
      </c>
      <c r="C416" s="52"/>
      <c r="D416" s="20">
        <f aca="true" t="shared" si="48" ref="D416:D479">IF(B416&lt;&gt;"",$E$15,"")</f>
      </c>
      <c r="E416" s="20">
        <f aca="true" t="shared" si="49" ref="E416:E479">IF(AND(B416&lt;&gt;"",$F$17&gt;0),$F$17,"")</f>
      </c>
      <c r="F416" s="47">
        <f aca="true" t="shared" si="50" ref="F416:F479">IF(AND(B416&lt;&gt;"",$F$19&gt;0),IF(MONTH($I$17)=MONTH(B416),$F$19,""),"")</f>
      </c>
      <c r="G416" s="47"/>
      <c r="H416" s="47"/>
      <c r="I416" s="20">
        <f aca="true" t="shared" si="51" ref="I416:I479">IF(AND(B416&lt;&gt;"",$F$21&gt;0),IF(AND(MONTH($D$22)=MONTH(B416),YEAR($D$22)=YEAR(B416)),$F$21,""),"")</f>
      </c>
      <c r="J416" s="20">
        <f aca="true" t="shared" si="52" ref="J416:J479">IF(D416&lt;&gt;"",IF(SUM(D416:I416)&gt;L415+K416,L415+K416,SUM(D416:I416)),"")</f>
      </c>
      <c r="K416" s="20">
        <f t="shared" si="46"/>
      </c>
      <c r="L416" s="19">
        <f t="shared" si="47"/>
      </c>
    </row>
    <row r="417" spans="2:12" ht="12.75">
      <c r="B417" s="52">
        <f aca="true" t="shared" si="53" ref="B417:B480">IF(AND(L416&gt;0,L416&lt;&gt;""),DATE(YEAR(B416),MONTH(B416)+1,DAY(B416)),"")</f>
      </c>
      <c r="C417" s="52"/>
      <c r="D417" s="20">
        <f t="shared" si="48"/>
      </c>
      <c r="E417" s="20">
        <f t="shared" si="49"/>
      </c>
      <c r="F417" s="47">
        <f t="shared" si="50"/>
      </c>
      <c r="G417" s="47"/>
      <c r="H417" s="47"/>
      <c r="I417" s="20">
        <f t="shared" si="51"/>
      </c>
      <c r="J417" s="20">
        <f t="shared" si="52"/>
      </c>
      <c r="K417" s="20">
        <f aca="true" t="shared" si="54" ref="K417:K480">IF(D417&lt;&gt;"",L416*$E$11/12,"")</f>
      </c>
      <c r="L417" s="19">
        <f aca="true" t="shared" si="55" ref="L417:L480">IF(D417&lt;&gt;"",L416-J417+K417,"")</f>
      </c>
    </row>
    <row r="418" spans="2:12" ht="12.75">
      <c r="B418" s="52">
        <f t="shared" si="53"/>
      </c>
      <c r="C418" s="52"/>
      <c r="D418" s="20">
        <f t="shared" si="48"/>
      </c>
      <c r="E418" s="20">
        <f t="shared" si="49"/>
      </c>
      <c r="F418" s="47">
        <f t="shared" si="50"/>
      </c>
      <c r="G418" s="47"/>
      <c r="H418" s="47"/>
      <c r="I418" s="20">
        <f t="shared" si="51"/>
      </c>
      <c r="J418" s="20">
        <f t="shared" si="52"/>
      </c>
      <c r="K418" s="20">
        <f t="shared" si="54"/>
      </c>
      <c r="L418" s="19">
        <f t="shared" si="55"/>
      </c>
    </row>
    <row r="419" spans="2:12" ht="12.75">
      <c r="B419" s="52">
        <f t="shared" si="53"/>
      </c>
      <c r="C419" s="52"/>
      <c r="D419" s="20">
        <f t="shared" si="48"/>
      </c>
      <c r="E419" s="20">
        <f t="shared" si="49"/>
      </c>
      <c r="F419" s="47">
        <f t="shared" si="50"/>
      </c>
      <c r="G419" s="47"/>
      <c r="H419" s="47"/>
      <c r="I419" s="20">
        <f t="shared" si="51"/>
      </c>
      <c r="J419" s="20">
        <f t="shared" si="52"/>
      </c>
      <c r="K419" s="20">
        <f t="shared" si="54"/>
      </c>
      <c r="L419" s="19">
        <f t="shared" si="55"/>
      </c>
    </row>
    <row r="420" spans="2:12" ht="12.75">
      <c r="B420" s="52">
        <f t="shared" si="53"/>
      </c>
      <c r="C420" s="52"/>
      <c r="D420" s="20">
        <f t="shared" si="48"/>
      </c>
      <c r="E420" s="20">
        <f t="shared" si="49"/>
      </c>
      <c r="F420" s="47">
        <f t="shared" si="50"/>
      </c>
      <c r="G420" s="47"/>
      <c r="H420" s="47"/>
      <c r="I420" s="20">
        <f t="shared" si="51"/>
      </c>
      <c r="J420" s="20">
        <f t="shared" si="52"/>
      </c>
      <c r="K420" s="20">
        <f t="shared" si="54"/>
      </c>
      <c r="L420" s="19">
        <f t="shared" si="55"/>
      </c>
    </row>
    <row r="421" spans="2:12" ht="12.75">
      <c r="B421" s="52">
        <f t="shared" si="53"/>
      </c>
      <c r="C421" s="52"/>
      <c r="D421" s="20">
        <f t="shared" si="48"/>
      </c>
      <c r="E421" s="20">
        <f t="shared" si="49"/>
      </c>
      <c r="F421" s="47">
        <f t="shared" si="50"/>
      </c>
      <c r="G421" s="47"/>
      <c r="H421" s="47"/>
      <c r="I421" s="20">
        <f t="shared" si="51"/>
      </c>
      <c r="J421" s="20">
        <f t="shared" si="52"/>
      </c>
      <c r="K421" s="20">
        <f t="shared" si="54"/>
      </c>
      <c r="L421" s="19">
        <f t="shared" si="55"/>
      </c>
    </row>
    <row r="422" spans="2:12" ht="12.75">
      <c r="B422" s="52">
        <f t="shared" si="53"/>
      </c>
      <c r="C422" s="52"/>
      <c r="D422" s="20">
        <f t="shared" si="48"/>
      </c>
      <c r="E422" s="20">
        <f t="shared" si="49"/>
      </c>
      <c r="F422" s="47">
        <f t="shared" si="50"/>
      </c>
      <c r="G422" s="47"/>
      <c r="H422" s="47"/>
      <c r="I422" s="20">
        <f t="shared" si="51"/>
      </c>
      <c r="J422" s="20">
        <f t="shared" si="52"/>
      </c>
      <c r="K422" s="20">
        <f t="shared" si="54"/>
      </c>
      <c r="L422" s="19">
        <f t="shared" si="55"/>
      </c>
    </row>
    <row r="423" spans="2:12" ht="12.75">
      <c r="B423" s="52">
        <f t="shared" si="53"/>
      </c>
      <c r="C423" s="52"/>
      <c r="D423" s="20">
        <f t="shared" si="48"/>
      </c>
      <c r="E423" s="20">
        <f t="shared" si="49"/>
      </c>
      <c r="F423" s="47">
        <f t="shared" si="50"/>
      </c>
      <c r="G423" s="47"/>
      <c r="H423" s="47"/>
      <c r="I423" s="20">
        <f t="shared" si="51"/>
      </c>
      <c r="J423" s="20">
        <f t="shared" si="52"/>
      </c>
      <c r="K423" s="20">
        <f t="shared" si="54"/>
      </c>
      <c r="L423" s="19">
        <f t="shared" si="55"/>
      </c>
    </row>
    <row r="424" spans="2:12" ht="12.75">
      <c r="B424" s="52">
        <f t="shared" si="53"/>
      </c>
      <c r="C424" s="52"/>
      <c r="D424" s="20">
        <f t="shared" si="48"/>
      </c>
      <c r="E424" s="20">
        <f t="shared" si="49"/>
      </c>
      <c r="F424" s="47">
        <f t="shared" si="50"/>
      </c>
      <c r="G424" s="47"/>
      <c r="H424" s="47"/>
      <c r="I424" s="20">
        <f t="shared" si="51"/>
      </c>
      <c r="J424" s="20">
        <f t="shared" si="52"/>
      </c>
      <c r="K424" s="20">
        <f t="shared" si="54"/>
      </c>
      <c r="L424" s="19">
        <f t="shared" si="55"/>
      </c>
    </row>
    <row r="425" spans="2:12" ht="12.75">
      <c r="B425" s="52">
        <f t="shared" si="53"/>
      </c>
      <c r="C425" s="52"/>
      <c r="D425" s="20">
        <f t="shared" si="48"/>
      </c>
      <c r="E425" s="20">
        <f t="shared" si="49"/>
      </c>
      <c r="F425" s="47">
        <f t="shared" si="50"/>
      </c>
      <c r="G425" s="47"/>
      <c r="H425" s="47"/>
      <c r="I425" s="20">
        <f t="shared" si="51"/>
      </c>
      <c r="J425" s="20">
        <f t="shared" si="52"/>
      </c>
      <c r="K425" s="20">
        <f t="shared" si="54"/>
      </c>
      <c r="L425" s="19">
        <f t="shared" si="55"/>
      </c>
    </row>
    <row r="426" spans="2:12" ht="12.75">
      <c r="B426" s="52">
        <f t="shared" si="53"/>
      </c>
      <c r="C426" s="52"/>
      <c r="D426" s="20">
        <f t="shared" si="48"/>
      </c>
      <c r="E426" s="20">
        <f t="shared" si="49"/>
      </c>
      <c r="F426" s="47">
        <f t="shared" si="50"/>
      </c>
      <c r="G426" s="47"/>
      <c r="H426" s="47"/>
      <c r="I426" s="20">
        <f t="shared" si="51"/>
      </c>
      <c r="J426" s="20">
        <f t="shared" si="52"/>
      </c>
      <c r="K426" s="20">
        <f t="shared" si="54"/>
      </c>
      <c r="L426" s="19">
        <f t="shared" si="55"/>
      </c>
    </row>
    <row r="427" spans="2:12" ht="12.75">
      <c r="B427" s="52">
        <f t="shared" si="53"/>
      </c>
      <c r="C427" s="52"/>
      <c r="D427" s="20">
        <f t="shared" si="48"/>
      </c>
      <c r="E427" s="20">
        <f t="shared" si="49"/>
      </c>
      <c r="F427" s="47">
        <f t="shared" si="50"/>
      </c>
      <c r="G427" s="47"/>
      <c r="H427" s="47"/>
      <c r="I427" s="20">
        <f t="shared" si="51"/>
      </c>
      <c r="J427" s="20">
        <f t="shared" si="52"/>
      </c>
      <c r="K427" s="20">
        <f t="shared" si="54"/>
      </c>
      <c r="L427" s="19">
        <f t="shared" si="55"/>
      </c>
    </row>
    <row r="428" spans="2:12" ht="12.75">
      <c r="B428" s="52">
        <f t="shared" si="53"/>
      </c>
      <c r="C428" s="52"/>
      <c r="D428" s="20">
        <f t="shared" si="48"/>
      </c>
      <c r="E428" s="20">
        <f t="shared" si="49"/>
      </c>
      <c r="F428" s="47">
        <f t="shared" si="50"/>
      </c>
      <c r="G428" s="47"/>
      <c r="H428" s="47"/>
      <c r="I428" s="20">
        <f t="shared" si="51"/>
      </c>
      <c r="J428" s="20">
        <f t="shared" si="52"/>
      </c>
      <c r="K428" s="20">
        <f t="shared" si="54"/>
      </c>
      <c r="L428" s="19">
        <f t="shared" si="55"/>
      </c>
    </row>
    <row r="429" spans="2:12" ht="12.75">
      <c r="B429" s="52">
        <f t="shared" si="53"/>
      </c>
      <c r="C429" s="52"/>
      <c r="D429" s="20">
        <f t="shared" si="48"/>
      </c>
      <c r="E429" s="20">
        <f t="shared" si="49"/>
      </c>
      <c r="F429" s="47">
        <f t="shared" si="50"/>
      </c>
      <c r="G429" s="47"/>
      <c r="H429" s="47"/>
      <c r="I429" s="20">
        <f t="shared" si="51"/>
      </c>
      <c r="J429" s="20">
        <f t="shared" si="52"/>
      </c>
      <c r="K429" s="20">
        <f t="shared" si="54"/>
      </c>
      <c r="L429" s="19">
        <f t="shared" si="55"/>
      </c>
    </row>
    <row r="430" spans="2:12" ht="12.75">
      <c r="B430" s="52">
        <f t="shared" si="53"/>
      </c>
      <c r="C430" s="52"/>
      <c r="D430" s="20">
        <f t="shared" si="48"/>
      </c>
      <c r="E430" s="20">
        <f t="shared" si="49"/>
      </c>
      <c r="F430" s="47">
        <f t="shared" si="50"/>
      </c>
      <c r="G430" s="47"/>
      <c r="H430" s="47"/>
      <c r="I430" s="20">
        <f t="shared" si="51"/>
      </c>
      <c r="J430" s="20">
        <f t="shared" si="52"/>
      </c>
      <c r="K430" s="20">
        <f t="shared" si="54"/>
      </c>
      <c r="L430" s="19">
        <f t="shared" si="55"/>
      </c>
    </row>
    <row r="431" spans="2:12" ht="12.75">
      <c r="B431" s="52">
        <f t="shared" si="53"/>
      </c>
      <c r="C431" s="52"/>
      <c r="D431" s="20">
        <f t="shared" si="48"/>
      </c>
      <c r="E431" s="20">
        <f t="shared" si="49"/>
      </c>
      <c r="F431" s="47">
        <f t="shared" si="50"/>
      </c>
      <c r="G431" s="47"/>
      <c r="H431" s="47"/>
      <c r="I431" s="20">
        <f t="shared" si="51"/>
      </c>
      <c r="J431" s="20">
        <f t="shared" si="52"/>
      </c>
      <c r="K431" s="20">
        <f t="shared" si="54"/>
      </c>
      <c r="L431" s="19">
        <f t="shared" si="55"/>
      </c>
    </row>
    <row r="432" spans="2:12" ht="12.75">
      <c r="B432" s="52">
        <f t="shared" si="53"/>
      </c>
      <c r="C432" s="52"/>
      <c r="D432" s="20">
        <f t="shared" si="48"/>
      </c>
      <c r="E432" s="20">
        <f t="shared" si="49"/>
      </c>
      <c r="F432" s="47">
        <f t="shared" si="50"/>
      </c>
      <c r="G432" s="47"/>
      <c r="H432" s="47"/>
      <c r="I432" s="20">
        <f t="shared" si="51"/>
      </c>
      <c r="J432" s="20">
        <f t="shared" si="52"/>
      </c>
      <c r="K432" s="20">
        <f t="shared" si="54"/>
      </c>
      <c r="L432" s="19">
        <f t="shared" si="55"/>
      </c>
    </row>
    <row r="433" spans="2:12" ht="12.75">
      <c r="B433" s="52">
        <f t="shared" si="53"/>
      </c>
      <c r="C433" s="52"/>
      <c r="D433" s="20">
        <f t="shared" si="48"/>
      </c>
      <c r="E433" s="20">
        <f t="shared" si="49"/>
      </c>
      <c r="F433" s="47">
        <f t="shared" si="50"/>
      </c>
      <c r="G433" s="47"/>
      <c r="H433" s="47"/>
      <c r="I433" s="20">
        <f t="shared" si="51"/>
      </c>
      <c r="J433" s="20">
        <f t="shared" si="52"/>
      </c>
      <c r="K433" s="20">
        <f t="shared" si="54"/>
      </c>
      <c r="L433" s="19">
        <f t="shared" si="55"/>
      </c>
    </row>
    <row r="434" spans="2:12" ht="12.75">
      <c r="B434" s="52">
        <f t="shared" si="53"/>
      </c>
      <c r="C434" s="52"/>
      <c r="D434" s="20">
        <f t="shared" si="48"/>
      </c>
      <c r="E434" s="20">
        <f t="shared" si="49"/>
      </c>
      <c r="F434" s="47">
        <f t="shared" si="50"/>
      </c>
      <c r="G434" s="47"/>
      <c r="H434" s="47"/>
      <c r="I434" s="20">
        <f t="shared" si="51"/>
      </c>
      <c r="J434" s="20">
        <f t="shared" si="52"/>
      </c>
      <c r="K434" s="20">
        <f t="shared" si="54"/>
      </c>
      <c r="L434" s="19">
        <f t="shared" si="55"/>
      </c>
    </row>
    <row r="435" spans="2:12" ht="12.75">
      <c r="B435" s="52">
        <f t="shared" si="53"/>
      </c>
      <c r="C435" s="52"/>
      <c r="D435" s="20">
        <f t="shared" si="48"/>
      </c>
      <c r="E435" s="20">
        <f t="shared" si="49"/>
      </c>
      <c r="F435" s="47">
        <f t="shared" si="50"/>
      </c>
      <c r="G435" s="47"/>
      <c r="H435" s="47"/>
      <c r="I435" s="20">
        <f t="shared" si="51"/>
      </c>
      <c r="J435" s="20">
        <f t="shared" si="52"/>
      </c>
      <c r="K435" s="20">
        <f t="shared" si="54"/>
      </c>
      <c r="L435" s="19">
        <f t="shared" si="55"/>
      </c>
    </row>
    <row r="436" spans="2:12" ht="12.75">
      <c r="B436" s="52">
        <f t="shared" si="53"/>
      </c>
      <c r="C436" s="52"/>
      <c r="D436" s="20">
        <f t="shared" si="48"/>
      </c>
      <c r="E436" s="20">
        <f t="shared" si="49"/>
      </c>
      <c r="F436" s="47">
        <f t="shared" si="50"/>
      </c>
      <c r="G436" s="47"/>
      <c r="H436" s="47"/>
      <c r="I436" s="20">
        <f t="shared" si="51"/>
      </c>
      <c r="J436" s="20">
        <f t="shared" si="52"/>
      </c>
      <c r="K436" s="20">
        <f t="shared" si="54"/>
      </c>
      <c r="L436" s="19">
        <f t="shared" si="55"/>
      </c>
    </row>
    <row r="437" spans="2:12" ht="12.75">
      <c r="B437" s="52">
        <f t="shared" si="53"/>
      </c>
      <c r="C437" s="52"/>
      <c r="D437" s="20">
        <f t="shared" si="48"/>
      </c>
      <c r="E437" s="20">
        <f t="shared" si="49"/>
      </c>
      <c r="F437" s="47">
        <f t="shared" si="50"/>
      </c>
      <c r="G437" s="47"/>
      <c r="H437" s="47"/>
      <c r="I437" s="20">
        <f t="shared" si="51"/>
      </c>
      <c r="J437" s="20">
        <f t="shared" si="52"/>
      </c>
      <c r="K437" s="20">
        <f t="shared" si="54"/>
      </c>
      <c r="L437" s="19">
        <f t="shared" si="55"/>
      </c>
    </row>
    <row r="438" spans="2:12" ht="12.75">
      <c r="B438" s="52">
        <f t="shared" si="53"/>
      </c>
      <c r="C438" s="52"/>
      <c r="D438" s="20">
        <f t="shared" si="48"/>
      </c>
      <c r="E438" s="20">
        <f t="shared" si="49"/>
      </c>
      <c r="F438" s="47">
        <f t="shared" si="50"/>
      </c>
      <c r="G438" s="47"/>
      <c r="H438" s="47"/>
      <c r="I438" s="20">
        <f t="shared" si="51"/>
      </c>
      <c r="J438" s="20">
        <f t="shared" si="52"/>
      </c>
      <c r="K438" s="20">
        <f t="shared" si="54"/>
      </c>
      <c r="L438" s="19">
        <f t="shared" si="55"/>
      </c>
    </row>
    <row r="439" spans="2:12" ht="12.75">
      <c r="B439" s="52">
        <f t="shared" si="53"/>
      </c>
      <c r="C439" s="52"/>
      <c r="D439" s="20">
        <f t="shared" si="48"/>
      </c>
      <c r="E439" s="20">
        <f t="shared" si="49"/>
      </c>
      <c r="F439" s="47">
        <f t="shared" si="50"/>
      </c>
      <c r="G439" s="47"/>
      <c r="H439" s="47"/>
      <c r="I439" s="20">
        <f t="shared" si="51"/>
      </c>
      <c r="J439" s="20">
        <f t="shared" si="52"/>
      </c>
      <c r="K439" s="20">
        <f t="shared" si="54"/>
      </c>
      <c r="L439" s="19">
        <f t="shared" si="55"/>
      </c>
    </row>
    <row r="440" spans="2:12" ht="12.75">
      <c r="B440" s="52">
        <f t="shared" si="53"/>
      </c>
      <c r="C440" s="52"/>
      <c r="D440" s="20">
        <f t="shared" si="48"/>
      </c>
      <c r="E440" s="20">
        <f t="shared" si="49"/>
      </c>
      <c r="F440" s="47">
        <f t="shared" si="50"/>
      </c>
      <c r="G440" s="47"/>
      <c r="H440" s="47"/>
      <c r="I440" s="20">
        <f t="shared" si="51"/>
      </c>
      <c r="J440" s="20">
        <f t="shared" si="52"/>
      </c>
      <c r="K440" s="20">
        <f t="shared" si="54"/>
      </c>
      <c r="L440" s="19">
        <f t="shared" si="55"/>
      </c>
    </row>
    <row r="441" spans="2:12" ht="12.75">
      <c r="B441" s="52">
        <f t="shared" si="53"/>
      </c>
      <c r="C441" s="52"/>
      <c r="D441" s="20">
        <f t="shared" si="48"/>
      </c>
      <c r="E441" s="20">
        <f t="shared" si="49"/>
      </c>
      <c r="F441" s="47">
        <f t="shared" si="50"/>
      </c>
      <c r="G441" s="47"/>
      <c r="H441" s="47"/>
      <c r="I441" s="20">
        <f t="shared" si="51"/>
      </c>
      <c r="J441" s="20">
        <f t="shared" si="52"/>
      </c>
      <c r="K441" s="20">
        <f t="shared" si="54"/>
      </c>
      <c r="L441" s="19">
        <f t="shared" si="55"/>
      </c>
    </row>
    <row r="442" spans="2:12" ht="12.75">
      <c r="B442" s="52">
        <f t="shared" si="53"/>
      </c>
      <c r="C442" s="52"/>
      <c r="D442" s="20">
        <f t="shared" si="48"/>
      </c>
      <c r="E442" s="20">
        <f t="shared" si="49"/>
      </c>
      <c r="F442" s="47">
        <f t="shared" si="50"/>
      </c>
      <c r="G442" s="47"/>
      <c r="H442" s="47"/>
      <c r="I442" s="20">
        <f t="shared" si="51"/>
      </c>
      <c r="J442" s="20">
        <f t="shared" si="52"/>
      </c>
      <c r="K442" s="20">
        <f t="shared" si="54"/>
      </c>
      <c r="L442" s="19">
        <f t="shared" si="55"/>
      </c>
    </row>
    <row r="443" spans="2:12" ht="12.75">
      <c r="B443" s="52">
        <f t="shared" si="53"/>
      </c>
      <c r="C443" s="52"/>
      <c r="D443" s="20">
        <f t="shared" si="48"/>
      </c>
      <c r="E443" s="20">
        <f t="shared" si="49"/>
      </c>
      <c r="F443" s="47">
        <f t="shared" si="50"/>
      </c>
      <c r="G443" s="47"/>
      <c r="H443" s="47"/>
      <c r="I443" s="20">
        <f t="shared" si="51"/>
      </c>
      <c r="J443" s="20">
        <f t="shared" si="52"/>
      </c>
      <c r="K443" s="20">
        <f t="shared" si="54"/>
      </c>
      <c r="L443" s="19">
        <f t="shared" si="55"/>
      </c>
    </row>
    <row r="444" spans="2:12" ht="12.75">
      <c r="B444" s="52">
        <f t="shared" si="53"/>
      </c>
      <c r="C444" s="52"/>
      <c r="D444" s="20">
        <f t="shared" si="48"/>
      </c>
      <c r="E444" s="20">
        <f t="shared" si="49"/>
      </c>
      <c r="F444" s="47">
        <f t="shared" si="50"/>
      </c>
      <c r="G444" s="47"/>
      <c r="H444" s="47"/>
      <c r="I444" s="20">
        <f t="shared" si="51"/>
      </c>
      <c r="J444" s="20">
        <f t="shared" si="52"/>
      </c>
      <c r="K444" s="20">
        <f t="shared" si="54"/>
      </c>
      <c r="L444" s="19">
        <f t="shared" si="55"/>
      </c>
    </row>
    <row r="445" spans="2:12" ht="12.75">
      <c r="B445" s="52">
        <f t="shared" si="53"/>
      </c>
      <c r="C445" s="52"/>
      <c r="D445" s="20">
        <f t="shared" si="48"/>
      </c>
      <c r="E445" s="20">
        <f t="shared" si="49"/>
      </c>
      <c r="F445" s="47">
        <f t="shared" si="50"/>
      </c>
      <c r="G445" s="47"/>
      <c r="H445" s="47"/>
      <c r="I445" s="20">
        <f t="shared" si="51"/>
      </c>
      <c r="J445" s="20">
        <f t="shared" si="52"/>
      </c>
      <c r="K445" s="20">
        <f t="shared" si="54"/>
      </c>
      <c r="L445" s="19">
        <f t="shared" si="55"/>
      </c>
    </row>
    <row r="446" spans="2:12" ht="12.75">
      <c r="B446" s="52">
        <f t="shared" si="53"/>
      </c>
      <c r="C446" s="52"/>
      <c r="D446" s="20">
        <f t="shared" si="48"/>
      </c>
      <c r="E446" s="20">
        <f t="shared" si="49"/>
      </c>
      <c r="F446" s="47">
        <f t="shared" si="50"/>
      </c>
      <c r="G446" s="47"/>
      <c r="H446" s="47"/>
      <c r="I446" s="20">
        <f t="shared" si="51"/>
      </c>
      <c r="J446" s="20">
        <f t="shared" si="52"/>
      </c>
      <c r="K446" s="20">
        <f t="shared" si="54"/>
      </c>
      <c r="L446" s="19">
        <f t="shared" si="55"/>
      </c>
    </row>
    <row r="447" spans="2:12" ht="12.75">
      <c r="B447" s="52">
        <f t="shared" si="53"/>
      </c>
      <c r="C447" s="52"/>
      <c r="D447" s="20">
        <f t="shared" si="48"/>
      </c>
      <c r="E447" s="20">
        <f t="shared" si="49"/>
      </c>
      <c r="F447" s="47">
        <f t="shared" si="50"/>
      </c>
      <c r="G447" s="47"/>
      <c r="H447" s="47"/>
      <c r="I447" s="20">
        <f t="shared" si="51"/>
      </c>
      <c r="J447" s="20">
        <f t="shared" si="52"/>
      </c>
      <c r="K447" s="20">
        <f t="shared" si="54"/>
      </c>
      <c r="L447" s="19">
        <f t="shared" si="55"/>
      </c>
    </row>
    <row r="448" spans="2:12" ht="12.75">
      <c r="B448" s="52">
        <f t="shared" si="53"/>
      </c>
      <c r="C448" s="52"/>
      <c r="D448" s="20">
        <f t="shared" si="48"/>
      </c>
      <c r="E448" s="20">
        <f t="shared" si="49"/>
      </c>
      <c r="F448" s="47">
        <f t="shared" si="50"/>
      </c>
      <c r="G448" s="47"/>
      <c r="H448" s="47"/>
      <c r="I448" s="20">
        <f t="shared" si="51"/>
      </c>
      <c r="J448" s="20">
        <f t="shared" si="52"/>
      </c>
      <c r="K448" s="20">
        <f t="shared" si="54"/>
      </c>
      <c r="L448" s="19">
        <f t="shared" si="55"/>
      </c>
    </row>
    <row r="449" spans="2:12" ht="12.75">
      <c r="B449" s="52">
        <f t="shared" si="53"/>
      </c>
      <c r="C449" s="52"/>
      <c r="D449" s="20">
        <f t="shared" si="48"/>
      </c>
      <c r="E449" s="20">
        <f t="shared" si="49"/>
      </c>
      <c r="F449" s="47">
        <f t="shared" si="50"/>
      </c>
      <c r="G449" s="47"/>
      <c r="H449" s="47"/>
      <c r="I449" s="20">
        <f t="shared" si="51"/>
      </c>
      <c r="J449" s="20">
        <f t="shared" si="52"/>
      </c>
      <c r="K449" s="20">
        <f t="shared" si="54"/>
      </c>
      <c r="L449" s="19">
        <f t="shared" si="55"/>
      </c>
    </row>
    <row r="450" spans="2:12" ht="12.75">
      <c r="B450" s="52">
        <f t="shared" si="53"/>
      </c>
      <c r="C450" s="52"/>
      <c r="D450" s="20">
        <f t="shared" si="48"/>
      </c>
      <c r="E450" s="20">
        <f t="shared" si="49"/>
      </c>
      <c r="F450" s="47">
        <f t="shared" si="50"/>
      </c>
      <c r="G450" s="47"/>
      <c r="H450" s="47"/>
      <c r="I450" s="20">
        <f t="shared" si="51"/>
      </c>
      <c r="J450" s="20">
        <f t="shared" si="52"/>
      </c>
      <c r="K450" s="20">
        <f t="shared" si="54"/>
      </c>
      <c r="L450" s="19">
        <f t="shared" si="55"/>
      </c>
    </row>
    <row r="451" spans="2:12" ht="12.75">
      <c r="B451" s="52">
        <f t="shared" si="53"/>
      </c>
      <c r="C451" s="52"/>
      <c r="D451" s="20">
        <f t="shared" si="48"/>
      </c>
      <c r="E451" s="20">
        <f t="shared" si="49"/>
      </c>
      <c r="F451" s="47">
        <f t="shared" si="50"/>
      </c>
      <c r="G451" s="47"/>
      <c r="H451" s="47"/>
      <c r="I451" s="20">
        <f t="shared" si="51"/>
      </c>
      <c r="J451" s="20">
        <f t="shared" si="52"/>
      </c>
      <c r="K451" s="20">
        <f t="shared" si="54"/>
      </c>
      <c r="L451" s="19">
        <f t="shared" si="55"/>
      </c>
    </row>
    <row r="452" spans="2:12" ht="12.75">
      <c r="B452" s="52">
        <f t="shared" si="53"/>
      </c>
      <c r="C452" s="52"/>
      <c r="D452" s="20">
        <f t="shared" si="48"/>
      </c>
      <c r="E452" s="20">
        <f t="shared" si="49"/>
      </c>
      <c r="F452" s="47">
        <f t="shared" si="50"/>
      </c>
      <c r="G452" s="47"/>
      <c r="H452" s="47"/>
      <c r="I452" s="20">
        <f t="shared" si="51"/>
      </c>
      <c r="J452" s="20">
        <f t="shared" si="52"/>
      </c>
      <c r="K452" s="20">
        <f t="shared" si="54"/>
      </c>
      <c r="L452" s="19">
        <f t="shared" si="55"/>
      </c>
    </row>
    <row r="453" spans="2:12" ht="12.75">
      <c r="B453" s="52">
        <f t="shared" si="53"/>
      </c>
      <c r="C453" s="52"/>
      <c r="D453" s="20">
        <f t="shared" si="48"/>
      </c>
      <c r="E453" s="20">
        <f t="shared" si="49"/>
      </c>
      <c r="F453" s="47">
        <f t="shared" si="50"/>
      </c>
      <c r="G453" s="47"/>
      <c r="H453" s="47"/>
      <c r="I453" s="20">
        <f t="shared" si="51"/>
      </c>
      <c r="J453" s="20">
        <f t="shared" si="52"/>
      </c>
      <c r="K453" s="20">
        <f t="shared" si="54"/>
      </c>
      <c r="L453" s="19">
        <f t="shared" si="55"/>
      </c>
    </row>
    <row r="454" spans="2:12" ht="12.75">
      <c r="B454" s="52">
        <f t="shared" si="53"/>
      </c>
      <c r="C454" s="52"/>
      <c r="D454" s="20">
        <f t="shared" si="48"/>
      </c>
      <c r="E454" s="20">
        <f t="shared" si="49"/>
      </c>
      <c r="F454" s="47">
        <f t="shared" si="50"/>
      </c>
      <c r="G454" s="47"/>
      <c r="H454" s="47"/>
      <c r="I454" s="20">
        <f t="shared" si="51"/>
      </c>
      <c r="J454" s="20">
        <f t="shared" si="52"/>
      </c>
      <c r="K454" s="20">
        <f t="shared" si="54"/>
      </c>
      <c r="L454" s="19">
        <f t="shared" si="55"/>
      </c>
    </row>
    <row r="455" spans="2:12" ht="12.75">
      <c r="B455" s="52">
        <f t="shared" si="53"/>
      </c>
      <c r="C455" s="52"/>
      <c r="D455" s="20">
        <f t="shared" si="48"/>
      </c>
      <c r="E455" s="20">
        <f t="shared" si="49"/>
      </c>
      <c r="F455" s="47">
        <f t="shared" si="50"/>
      </c>
      <c r="G455" s="47"/>
      <c r="H455" s="47"/>
      <c r="I455" s="20">
        <f t="shared" si="51"/>
      </c>
      <c r="J455" s="20">
        <f t="shared" si="52"/>
      </c>
      <c r="K455" s="20">
        <f t="shared" si="54"/>
      </c>
      <c r="L455" s="19">
        <f t="shared" si="55"/>
      </c>
    </row>
    <row r="456" spans="2:12" ht="12.75">
      <c r="B456" s="52">
        <f t="shared" si="53"/>
      </c>
      <c r="C456" s="52"/>
      <c r="D456" s="20">
        <f t="shared" si="48"/>
      </c>
      <c r="E456" s="20">
        <f t="shared" si="49"/>
      </c>
      <c r="F456" s="47">
        <f t="shared" si="50"/>
      </c>
      <c r="G456" s="47"/>
      <c r="H456" s="47"/>
      <c r="I456" s="20">
        <f t="shared" si="51"/>
      </c>
      <c r="J456" s="20">
        <f t="shared" si="52"/>
      </c>
      <c r="K456" s="20">
        <f t="shared" si="54"/>
      </c>
      <c r="L456" s="19">
        <f t="shared" si="55"/>
      </c>
    </row>
    <row r="457" spans="2:12" ht="12.75">
      <c r="B457" s="52">
        <f t="shared" si="53"/>
      </c>
      <c r="C457" s="52"/>
      <c r="D457" s="20">
        <f t="shared" si="48"/>
      </c>
      <c r="E457" s="20">
        <f t="shared" si="49"/>
      </c>
      <c r="F457" s="47">
        <f t="shared" si="50"/>
      </c>
      <c r="G457" s="47"/>
      <c r="H457" s="47"/>
      <c r="I457" s="20">
        <f t="shared" si="51"/>
      </c>
      <c r="J457" s="20">
        <f t="shared" si="52"/>
      </c>
      <c r="K457" s="20">
        <f t="shared" si="54"/>
      </c>
      <c r="L457" s="19">
        <f t="shared" si="55"/>
      </c>
    </row>
    <row r="458" spans="2:12" ht="12.75">
      <c r="B458" s="52">
        <f t="shared" si="53"/>
      </c>
      <c r="C458" s="52"/>
      <c r="D458" s="20">
        <f t="shared" si="48"/>
      </c>
      <c r="E458" s="20">
        <f t="shared" si="49"/>
      </c>
      <c r="F458" s="47">
        <f t="shared" si="50"/>
      </c>
      <c r="G458" s="47"/>
      <c r="H458" s="47"/>
      <c r="I458" s="20">
        <f t="shared" si="51"/>
      </c>
      <c r="J458" s="20">
        <f t="shared" si="52"/>
      </c>
      <c r="K458" s="20">
        <f t="shared" si="54"/>
      </c>
      <c r="L458" s="19">
        <f t="shared" si="55"/>
      </c>
    </row>
    <row r="459" spans="2:12" ht="12.75">
      <c r="B459" s="52">
        <f t="shared" si="53"/>
      </c>
      <c r="C459" s="52"/>
      <c r="D459" s="20">
        <f t="shared" si="48"/>
      </c>
      <c r="E459" s="20">
        <f t="shared" si="49"/>
      </c>
      <c r="F459" s="47">
        <f t="shared" si="50"/>
      </c>
      <c r="G459" s="47"/>
      <c r="H459" s="47"/>
      <c r="I459" s="20">
        <f t="shared" si="51"/>
      </c>
      <c r="J459" s="20">
        <f t="shared" si="52"/>
      </c>
      <c r="K459" s="20">
        <f t="shared" si="54"/>
      </c>
      <c r="L459" s="19">
        <f t="shared" si="55"/>
      </c>
    </row>
    <row r="460" spans="2:12" ht="12.75">
      <c r="B460" s="52">
        <f t="shared" si="53"/>
      </c>
      <c r="C460" s="52"/>
      <c r="D460" s="20">
        <f t="shared" si="48"/>
      </c>
      <c r="E460" s="20">
        <f t="shared" si="49"/>
      </c>
      <c r="F460" s="47">
        <f t="shared" si="50"/>
      </c>
      <c r="G460" s="47"/>
      <c r="H460" s="47"/>
      <c r="I460" s="20">
        <f t="shared" si="51"/>
      </c>
      <c r="J460" s="20">
        <f t="shared" si="52"/>
      </c>
      <c r="K460" s="20">
        <f t="shared" si="54"/>
      </c>
      <c r="L460" s="19">
        <f t="shared" si="55"/>
      </c>
    </row>
    <row r="461" spans="2:12" ht="12.75">
      <c r="B461" s="52">
        <f t="shared" si="53"/>
      </c>
      <c r="C461" s="52"/>
      <c r="D461" s="20">
        <f t="shared" si="48"/>
      </c>
      <c r="E461" s="20">
        <f t="shared" si="49"/>
      </c>
      <c r="F461" s="47">
        <f t="shared" si="50"/>
      </c>
      <c r="G461" s="47"/>
      <c r="H461" s="47"/>
      <c r="I461" s="20">
        <f t="shared" si="51"/>
      </c>
      <c r="J461" s="20">
        <f t="shared" si="52"/>
      </c>
      <c r="K461" s="20">
        <f t="shared" si="54"/>
      </c>
      <c r="L461" s="19">
        <f t="shared" si="55"/>
      </c>
    </row>
    <row r="462" spans="2:12" ht="12.75">
      <c r="B462" s="52">
        <f t="shared" si="53"/>
      </c>
      <c r="C462" s="52"/>
      <c r="D462" s="20">
        <f t="shared" si="48"/>
      </c>
      <c r="E462" s="20">
        <f t="shared" si="49"/>
      </c>
      <c r="F462" s="47">
        <f t="shared" si="50"/>
      </c>
      <c r="G462" s="47"/>
      <c r="H462" s="47"/>
      <c r="I462" s="20">
        <f t="shared" si="51"/>
      </c>
      <c r="J462" s="20">
        <f t="shared" si="52"/>
      </c>
      <c r="K462" s="20">
        <f t="shared" si="54"/>
      </c>
      <c r="L462" s="19">
        <f t="shared" si="55"/>
      </c>
    </row>
    <row r="463" spans="2:12" ht="12.75">
      <c r="B463" s="52">
        <f t="shared" si="53"/>
      </c>
      <c r="C463" s="52"/>
      <c r="D463" s="20">
        <f t="shared" si="48"/>
      </c>
      <c r="E463" s="20">
        <f t="shared" si="49"/>
      </c>
      <c r="F463" s="47">
        <f t="shared" si="50"/>
      </c>
      <c r="G463" s="47"/>
      <c r="H463" s="47"/>
      <c r="I463" s="20">
        <f t="shared" si="51"/>
      </c>
      <c r="J463" s="20">
        <f t="shared" si="52"/>
      </c>
      <c r="K463" s="20">
        <f t="shared" si="54"/>
      </c>
      <c r="L463" s="19">
        <f t="shared" si="55"/>
      </c>
    </row>
    <row r="464" spans="2:12" ht="12.75">
      <c r="B464" s="52">
        <f t="shared" si="53"/>
      </c>
      <c r="C464" s="52"/>
      <c r="D464" s="20">
        <f t="shared" si="48"/>
      </c>
      <c r="E464" s="20">
        <f t="shared" si="49"/>
      </c>
      <c r="F464" s="47">
        <f t="shared" si="50"/>
      </c>
      <c r="G464" s="47"/>
      <c r="H464" s="47"/>
      <c r="I464" s="20">
        <f t="shared" si="51"/>
      </c>
      <c r="J464" s="20">
        <f t="shared" si="52"/>
      </c>
      <c r="K464" s="20">
        <f t="shared" si="54"/>
      </c>
      <c r="L464" s="19">
        <f t="shared" si="55"/>
      </c>
    </row>
    <row r="465" spans="2:12" ht="12.75">
      <c r="B465" s="52">
        <f t="shared" si="53"/>
      </c>
      <c r="C465" s="52"/>
      <c r="D465" s="20">
        <f t="shared" si="48"/>
      </c>
      <c r="E465" s="20">
        <f t="shared" si="49"/>
      </c>
      <c r="F465" s="47">
        <f t="shared" si="50"/>
      </c>
      <c r="G465" s="47"/>
      <c r="H465" s="47"/>
      <c r="I465" s="20">
        <f t="shared" si="51"/>
      </c>
      <c r="J465" s="20">
        <f t="shared" si="52"/>
      </c>
      <c r="K465" s="20">
        <f t="shared" si="54"/>
      </c>
      <c r="L465" s="19">
        <f t="shared" si="55"/>
      </c>
    </row>
    <row r="466" spans="2:12" ht="12.75">
      <c r="B466" s="52">
        <f t="shared" si="53"/>
      </c>
      <c r="C466" s="52"/>
      <c r="D466" s="20">
        <f t="shared" si="48"/>
      </c>
      <c r="E466" s="20">
        <f t="shared" si="49"/>
      </c>
      <c r="F466" s="47">
        <f t="shared" si="50"/>
      </c>
      <c r="G466" s="47"/>
      <c r="H466" s="47"/>
      <c r="I466" s="20">
        <f t="shared" si="51"/>
      </c>
      <c r="J466" s="20">
        <f t="shared" si="52"/>
      </c>
      <c r="K466" s="20">
        <f t="shared" si="54"/>
      </c>
      <c r="L466" s="19">
        <f t="shared" si="55"/>
      </c>
    </row>
    <row r="467" spans="2:12" ht="12.75">
      <c r="B467" s="52">
        <f t="shared" si="53"/>
      </c>
      <c r="C467" s="52"/>
      <c r="D467" s="20">
        <f t="shared" si="48"/>
      </c>
      <c r="E467" s="20">
        <f t="shared" si="49"/>
      </c>
      <c r="F467" s="47">
        <f t="shared" si="50"/>
      </c>
      <c r="G467" s="47"/>
      <c r="H467" s="47"/>
      <c r="I467" s="20">
        <f t="shared" si="51"/>
      </c>
      <c r="J467" s="20">
        <f t="shared" si="52"/>
      </c>
      <c r="K467" s="20">
        <f t="shared" si="54"/>
      </c>
      <c r="L467" s="19">
        <f t="shared" si="55"/>
      </c>
    </row>
    <row r="468" spans="2:12" ht="12.75">
      <c r="B468" s="52">
        <f t="shared" si="53"/>
      </c>
      <c r="C468" s="52"/>
      <c r="D468" s="20">
        <f t="shared" si="48"/>
      </c>
      <c r="E468" s="20">
        <f t="shared" si="49"/>
      </c>
      <c r="F468" s="47">
        <f t="shared" si="50"/>
      </c>
      <c r="G468" s="47"/>
      <c r="H468" s="47"/>
      <c r="I468" s="20">
        <f t="shared" si="51"/>
      </c>
      <c r="J468" s="20">
        <f t="shared" si="52"/>
      </c>
      <c r="K468" s="20">
        <f t="shared" si="54"/>
      </c>
      <c r="L468" s="19">
        <f t="shared" si="55"/>
      </c>
    </row>
    <row r="469" spans="2:12" ht="12.75">
      <c r="B469" s="52">
        <f t="shared" si="53"/>
      </c>
      <c r="C469" s="52"/>
      <c r="D469" s="20">
        <f t="shared" si="48"/>
      </c>
      <c r="E469" s="20">
        <f t="shared" si="49"/>
      </c>
      <c r="F469" s="47">
        <f t="shared" si="50"/>
      </c>
      <c r="G469" s="47"/>
      <c r="H469" s="47"/>
      <c r="I469" s="20">
        <f t="shared" si="51"/>
      </c>
      <c r="J469" s="20">
        <f t="shared" si="52"/>
      </c>
      <c r="K469" s="20">
        <f t="shared" si="54"/>
      </c>
      <c r="L469" s="19">
        <f t="shared" si="55"/>
      </c>
    </row>
    <row r="470" spans="2:12" ht="12.75">
      <c r="B470" s="52">
        <f t="shared" si="53"/>
      </c>
      <c r="C470" s="52"/>
      <c r="D470" s="20">
        <f t="shared" si="48"/>
      </c>
      <c r="E470" s="20">
        <f t="shared" si="49"/>
      </c>
      <c r="F470" s="47">
        <f t="shared" si="50"/>
      </c>
      <c r="G470" s="47"/>
      <c r="H470" s="47"/>
      <c r="I470" s="20">
        <f t="shared" si="51"/>
      </c>
      <c r="J470" s="20">
        <f t="shared" si="52"/>
      </c>
      <c r="K470" s="20">
        <f t="shared" si="54"/>
      </c>
      <c r="L470" s="19">
        <f t="shared" si="55"/>
      </c>
    </row>
    <row r="471" spans="2:12" ht="12.75">
      <c r="B471" s="52">
        <f t="shared" si="53"/>
      </c>
      <c r="C471" s="52"/>
      <c r="D471" s="20">
        <f t="shared" si="48"/>
      </c>
      <c r="E471" s="20">
        <f t="shared" si="49"/>
      </c>
      <c r="F471" s="47">
        <f t="shared" si="50"/>
      </c>
      <c r="G471" s="47"/>
      <c r="H471" s="47"/>
      <c r="I471" s="20">
        <f t="shared" si="51"/>
      </c>
      <c r="J471" s="20">
        <f t="shared" si="52"/>
      </c>
      <c r="K471" s="20">
        <f t="shared" si="54"/>
      </c>
      <c r="L471" s="19">
        <f t="shared" si="55"/>
      </c>
    </row>
    <row r="472" spans="2:12" ht="12.75">
      <c r="B472" s="52">
        <f t="shared" si="53"/>
      </c>
      <c r="C472" s="52"/>
      <c r="D472" s="20">
        <f t="shared" si="48"/>
      </c>
      <c r="E472" s="20">
        <f t="shared" si="49"/>
      </c>
      <c r="F472" s="47">
        <f t="shared" si="50"/>
      </c>
      <c r="G472" s="47"/>
      <c r="H472" s="47"/>
      <c r="I472" s="20">
        <f t="shared" si="51"/>
      </c>
      <c r="J472" s="20">
        <f t="shared" si="52"/>
      </c>
      <c r="K472" s="20">
        <f t="shared" si="54"/>
      </c>
      <c r="L472" s="19">
        <f t="shared" si="55"/>
      </c>
    </row>
    <row r="473" spans="2:12" ht="12.75">
      <c r="B473" s="52">
        <f t="shared" si="53"/>
      </c>
      <c r="C473" s="52"/>
      <c r="D473" s="20">
        <f t="shared" si="48"/>
      </c>
      <c r="E473" s="20">
        <f t="shared" si="49"/>
      </c>
      <c r="F473" s="47">
        <f t="shared" si="50"/>
      </c>
      <c r="G473" s="47"/>
      <c r="H473" s="47"/>
      <c r="I473" s="20">
        <f t="shared" si="51"/>
      </c>
      <c r="J473" s="20">
        <f t="shared" si="52"/>
      </c>
      <c r="K473" s="20">
        <f t="shared" si="54"/>
      </c>
      <c r="L473" s="19">
        <f t="shared" si="55"/>
      </c>
    </row>
    <row r="474" spans="2:12" ht="12.75">
      <c r="B474" s="52">
        <f t="shared" si="53"/>
      </c>
      <c r="C474" s="52"/>
      <c r="D474" s="20">
        <f t="shared" si="48"/>
      </c>
      <c r="E474" s="20">
        <f t="shared" si="49"/>
      </c>
      <c r="F474" s="47">
        <f t="shared" si="50"/>
      </c>
      <c r="G474" s="47"/>
      <c r="H474" s="47"/>
      <c r="I474" s="20">
        <f t="shared" si="51"/>
      </c>
      <c r="J474" s="20">
        <f t="shared" si="52"/>
      </c>
      <c r="K474" s="20">
        <f t="shared" si="54"/>
      </c>
      <c r="L474" s="19">
        <f t="shared" si="55"/>
      </c>
    </row>
    <row r="475" spans="2:12" ht="12.75">
      <c r="B475" s="52">
        <f t="shared" si="53"/>
      </c>
      <c r="C475" s="52"/>
      <c r="D475" s="20">
        <f t="shared" si="48"/>
      </c>
      <c r="E475" s="20">
        <f t="shared" si="49"/>
      </c>
      <c r="F475" s="47">
        <f t="shared" si="50"/>
      </c>
      <c r="G475" s="47"/>
      <c r="H475" s="47"/>
      <c r="I475" s="20">
        <f t="shared" si="51"/>
      </c>
      <c r="J475" s="20">
        <f t="shared" si="52"/>
      </c>
      <c r="K475" s="20">
        <f t="shared" si="54"/>
      </c>
      <c r="L475" s="19">
        <f t="shared" si="55"/>
      </c>
    </row>
    <row r="476" spans="2:12" ht="12.75">
      <c r="B476" s="52">
        <f t="shared" si="53"/>
      </c>
      <c r="C476" s="52"/>
      <c r="D476" s="20">
        <f t="shared" si="48"/>
      </c>
      <c r="E476" s="20">
        <f t="shared" si="49"/>
      </c>
      <c r="F476" s="47">
        <f t="shared" si="50"/>
      </c>
      <c r="G476" s="47"/>
      <c r="H476" s="47"/>
      <c r="I476" s="20">
        <f t="shared" si="51"/>
      </c>
      <c r="J476" s="20">
        <f t="shared" si="52"/>
      </c>
      <c r="K476" s="20">
        <f t="shared" si="54"/>
      </c>
      <c r="L476" s="19">
        <f t="shared" si="55"/>
      </c>
    </row>
    <row r="477" spans="2:12" ht="12.75">
      <c r="B477" s="52">
        <f t="shared" si="53"/>
      </c>
      <c r="C477" s="52"/>
      <c r="D477" s="20">
        <f t="shared" si="48"/>
      </c>
      <c r="E477" s="20">
        <f t="shared" si="49"/>
      </c>
      <c r="F477" s="47">
        <f t="shared" si="50"/>
      </c>
      <c r="G477" s="47"/>
      <c r="H477" s="47"/>
      <c r="I477" s="20">
        <f t="shared" si="51"/>
      </c>
      <c r="J477" s="20">
        <f t="shared" si="52"/>
      </c>
      <c r="K477" s="20">
        <f t="shared" si="54"/>
      </c>
      <c r="L477" s="19">
        <f t="shared" si="55"/>
      </c>
    </row>
    <row r="478" spans="2:12" ht="12.75">
      <c r="B478" s="52">
        <f t="shared" si="53"/>
      </c>
      <c r="C478" s="52"/>
      <c r="D478" s="20">
        <f t="shared" si="48"/>
      </c>
      <c r="E478" s="20">
        <f t="shared" si="49"/>
      </c>
      <c r="F478" s="47">
        <f t="shared" si="50"/>
      </c>
      <c r="G478" s="47"/>
      <c r="H478" s="47"/>
      <c r="I478" s="20">
        <f t="shared" si="51"/>
      </c>
      <c r="J478" s="20">
        <f t="shared" si="52"/>
      </c>
      <c r="K478" s="20">
        <f t="shared" si="54"/>
      </c>
      <c r="L478" s="19">
        <f t="shared" si="55"/>
      </c>
    </row>
    <row r="479" spans="2:12" ht="12.75">
      <c r="B479" s="52">
        <f t="shared" si="53"/>
      </c>
      <c r="C479" s="52"/>
      <c r="D479" s="20">
        <f t="shared" si="48"/>
      </c>
      <c r="E479" s="20">
        <f t="shared" si="49"/>
      </c>
      <c r="F479" s="47">
        <f t="shared" si="50"/>
      </c>
      <c r="G479" s="47"/>
      <c r="H479" s="47"/>
      <c r="I479" s="20">
        <f t="shared" si="51"/>
      </c>
      <c r="J479" s="20">
        <f t="shared" si="52"/>
      </c>
      <c r="K479" s="20">
        <f t="shared" si="54"/>
      </c>
      <c r="L479" s="19">
        <f t="shared" si="55"/>
      </c>
    </row>
    <row r="480" spans="2:12" ht="12.75">
      <c r="B480" s="52">
        <f t="shared" si="53"/>
      </c>
      <c r="C480" s="52"/>
      <c r="D480" s="20">
        <f aca="true" t="shared" si="56" ref="D480:D543">IF(B480&lt;&gt;"",$E$15,"")</f>
      </c>
      <c r="E480" s="20">
        <f aca="true" t="shared" si="57" ref="E480:E543">IF(AND(B480&lt;&gt;"",$F$17&gt;0),$F$17,"")</f>
      </c>
      <c r="F480" s="47">
        <f aca="true" t="shared" si="58" ref="F480:F543">IF(AND(B480&lt;&gt;"",$F$19&gt;0),IF(MONTH($I$17)=MONTH(B480),$F$19,""),"")</f>
      </c>
      <c r="G480" s="47"/>
      <c r="H480" s="47"/>
      <c r="I480" s="20">
        <f aca="true" t="shared" si="59" ref="I480:I543">IF(AND(B480&lt;&gt;"",$F$21&gt;0),IF(AND(MONTH($D$22)=MONTH(B480),YEAR($D$22)=YEAR(B480)),$F$21,""),"")</f>
      </c>
      <c r="J480" s="20">
        <f aca="true" t="shared" si="60" ref="J480:J543">IF(D480&lt;&gt;"",IF(SUM(D480:I480)&gt;L479+K480,L479+K480,SUM(D480:I480)),"")</f>
      </c>
      <c r="K480" s="20">
        <f t="shared" si="54"/>
      </c>
      <c r="L480" s="19">
        <f t="shared" si="55"/>
      </c>
    </row>
    <row r="481" spans="2:12" ht="12.75">
      <c r="B481" s="52">
        <f aca="true" t="shared" si="61" ref="B481:B544">IF(AND(L480&gt;0,L480&lt;&gt;""),DATE(YEAR(B480),MONTH(B480)+1,DAY(B480)),"")</f>
      </c>
      <c r="C481" s="52"/>
      <c r="D481" s="20">
        <f t="shared" si="56"/>
      </c>
      <c r="E481" s="20">
        <f t="shared" si="57"/>
      </c>
      <c r="F481" s="47">
        <f t="shared" si="58"/>
      </c>
      <c r="G481" s="47"/>
      <c r="H481" s="47"/>
      <c r="I481" s="20">
        <f t="shared" si="59"/>
      </c>
      <c r="J481" s="20">
        <f t="shared" si="60"/>
      </c>
      <c r="K481" s="20">
        <f aca="true" t="shared" si="62" ref="K481:K544">IF(D481&lt;&gt;"",L480*$E$11/12,"")</f>
      </c>
      <c r="L481" s="19">
        <f aca="true" t="shared" si="63" ref="L481:L544">IF(D481&lt;&gt;"",L480-J481+K481,"")</f>
      </c>
    </row>
    <row r="482" spans="2:12" ht="12.75">
      <c r="B482" s="52">
        <f t="shared" si="61"/>
      </c>
      <c r="C482" s="52"/>
      <c r="D482" s="20">
        <f t="shared" si="56"/>
      </c>
      <c r="E482" s="20">
        <f t="shared" si="57"/>
      </c>
      <c r="F482" s="47">
        <f t="shared" si="58"/>
      </c>
      <c r="G482" s="47"/>
      <c r="H482" s="47"/>
      <c r="I482" s="20">
        <f t="shared" si="59"/>
      </c>
      <c r="J482" s="20">
        <f t="shared" si="60"/>
      </c>
      <c r="K482" s="20">
        <f t="shared" si="62"/>
      </c>
      <c r="L482" s="19">
        <f t="shared" si="63"/>
      </c>
    </row>
    <row r="483" spans="2:12" ht="12.75">
      <c r="B483" s="52">
        <f t="shared" si="61"/>
      </c>
      <c r="C483" s="52"/>
      <c r="D483" s="20">
        <f t="shared" si="56"/>
      </c>
      <c r="E483" s="20">
        <f t="shared" si="57"/>
      </c>
      <c r="F483" s="47">
        <f t="shared" si="58"/>
      </c>
      <c r="G483" s="47"/>
      <c r="H483" s="47"/>
      <c r="I483" s="20">
        <f t="shared" si="59"/>
      </c>
      <c r="J483" s="20">
        <f t="shared" si="60"/>
      </c>
      <c r="K483" s="20">
        <f t="shared" si="62"/>
      </c>
      <c r="L483" s="19">
        <f t="shared" si="63"/>
      </c>
    </row>
    <row r="484" spans="2:12" ht="12.75">
      <c r="B484" s="52">
        <f t="shared" si="61"/>
      </c>
      <c r="C484" s="52"/>
      <c r="D484" s="20">
        <f t="shared" si="56"/>
      </c>
      <c r="E484" s="20">
        <f t="shared" si="57"/>
      </c>
      <c r="F484" s="47">
        <f t="shared" si="58"/>
      </c>
      <c r="G484" s="47"/>
      <c r="H484" s="47"/>
      <c r="I484" s="20">
        <f t="shared" si="59"/>
      </c>
      <c r="J484" s="20">
        <f t="shared" si="60"/>
      </c>
      <c r="K484" s="20">
        <f t="shared" si="62"/>
      </c>
      <c r="L484" s="19">
        <f t="shared" si="63"/>
      </c>
    </row>
    <row r="485" spans="2:12" ht="12.75">
      <c r="B485" s="52">
        <f t="shared" si="61"/>
      </c>
      <c r="C485" s="52"/>
      <c r="D485" s="20">
        <f t="shared" si="56"/>
      </c>
      <c r="E485" s="20">
        <f t="shared" si="57"/>
      </c>
      <c r="F485" s="47">
        <f t="shared" si="58"/>
      </c>
      <c r="G485" s="47"/>
      <c r="H485" s="47"/>
      <c r="I485" s="20">
        <f t="shared" si="59"/>
      </c>
      <c r="J485" s="20">
        <f t="shared" si="60"/>
      </c>
      <c r="K485" s="20">
        <f t="shared" si="62"/>
      </c>
      <c r="L485" s="19">
        <f t="shared" si="63"/>
      </c>
    </row>
    <row r="486" spans="2:12" ht="12.75">
      <c r="B486" s="52">
        <f t="shared" si="61"/>
      </c>
      <c r="C486" s="52"/>
      <c r="D486" s="20">
        <f t="shared" si="56"/>
      </c>
      <c r="E486" s="20">
        <f t="shared" si="57"/>
      </c>
      <c r="F486" s="47">
        <f t="shared" si="58"/>
      </c>
      <c r="G486" s="47"/>
      <c r="H486" s="47"/>
      <c r="I486" s="20">
        <f t="shared" si="59"/>
      </c>
      <c r="J486" s="20">
        <f t="shared" si="60"/>
      </c>
      <c r="K486" s="20">
        <f t="shared" si="62"/>
      </c>
      <c r="L486" s="19">
        <f t="shared" si="63"/>
      </c>
    </row>
    <row r="487" spans="2:12" ht="12.75">
      <c r="B487" s="52">
        <f t="shared" si="61"/>
      </c>
      <c r="C487" s="52"/>
      <c r="D487" s="20">
        <f t="shared" si="56"/>
      </c>
      <c r="E487" s="20">
        <f t="shared" si="57"/>
      </c>
      <c r="F487" s="47">
        <f t="shared" si="58"/>
      </c>
      <c r="G487" s="47"/>
      <c r="H487" s="47"/>
      <c r="I487" s="20">
        <f t="shared" si="59"/>
      </c>
      <c r="J487" s="20">
        <f t="shared" si="60"/>
      </c>
      <c r="K487" s="20">
        <f t="shared" si="62"/>
      </c>
      <c r="L487" s="19">
        <f t="shared" si="63"/>
      </c>
    </row>
    <row r="488" spans="2:12" ht="12.75">
      <c r="B488" s="52">
        <f t="shared" si="61"/>
      </c>
      <c r="C488" s="52"/>
      <c r="D488" s="20">
        <f t="shared" si="56"/>
      </c>
      <c r="E488" s="20">
        <f t="shared" si="57"/>
      </c>
      <c r="F488" s="47">
        <f t="shared" si="58"/>
      </c>
      <c r="G488" s="47"/>
      <c r="H488" s="47"/>
      <c r="I488" s="20">
        <f t="shared" si="59"/>
      </c>
      <c r="J488" s="20">
        <f t="shared" si="60"/>
      </c>
      <c r="K488" s="20">
        <f t="shared" si="62"/>
      </c>
      <c r="L488" s="19">
        <f t="shared" si="63"/>
      </c>
    </row>
    <row r="489" spans="2:12" ht="12.75">
      <c r="B489" s="52">
        <f t="shared" si="61"/>
      </c>
      <c r="C489" s="52"/>
      <c r="D489" s="20">
        <f t="shared" si="56"/>
      </c>
      <c r="E489" s="20">
        <f t="shared" si="57"/>
      </c>
      <c r="F489" s="47">
        <f t="shared" si="58"/>
      </c>
      <c r="G489" s="47"/>
      <c r="H489" s="47"/>
      <c r="I489" s="20">
        <f t="shared" si="59"/>
      </c>
      <c r="J489" s="20">
        <f t="shared" si="60"/>
      </c>
      <c r="K489" s="20">
        <f t="shared" si="62"/>
      </c>
      <c r="L489" s="19">
        <f t="shared" si="63"/>
      </c>
    </row>
    <row r="490" spans="2:12" ht="12.75">
      <c r="B490" s="52">
        <f t="shared" si="61"/>
      </c>
      <c r="C490" s="52"/>
      <c r="D490" s="20">
        <f t="shared" si="56"/>
      </c>
      <c r="E490" s="20">
        <f t="shared" si="57"/>
      </c>
      <c r="F490" s="47">
        <f t="shared" si="58"/>
      </c>
      <c r="G490" s="47"/>
      <c r="H490" s="47"/>
      <c r="I490" s="20">
        <f t="shared" si="59"/>
      </c>
      <c r="J490" s="20">
        <f t="shared" si="60"/>
      </c>
      <c r="K490" s="20">
        <f t="shared" si="62"/>
      </c>
      <c r="L490" s="19">
        <f t="shared" si="63"/>
      </c>
    </row>
    <row r="491" spans="2:12" ht="12.75">
      <c r="B491" s="52">
        <f t="shared" si="61"/>
      </c>
      <c r="C491" s="52"/>
      <c r="D491" s="20">
        <f t="shared" si="56"/>
      </c>
      <c r="E491" s="20">
        <f t="shared" si="57"/>
      </c>
      <c r="F491" s="47">
        <f t="shared" si="58"/>
      </c>
      <c r="G491" s="47"/>
      <c r="H491" s="47"/>
      <c r="I491" s="20">
        <f t="shared" si="59"/>
      </c>
      <c r="J491" s="20">
        <f t="shared" si="60"/>
      </c>
      <c r="K491" s="20">
        <f t="shared" si="62"/>
      </c>
      <c r="L491" s="19">
        <f t="shared" si="63"/>
      </c>
    </row>
    <row r="492" spans="2:12" ht="12.75">
      <c r="B492" s="52">
        <f t="shared" si="61"/>
      </c>
      <c r="C492" s="52"/>
      <c r="D492" s="20">
        <f t="shared" si="56"/>
      </c>
      <c r="E492" s="20">
        <f t="shared" si="57"/>
      </c>
      <c r="F492" s="47">
        <f t="shared" si="58"/>
      </c>
      <c r="G492" s="47"/>
      <c r="H492" s="47"/>
      <c r="I492" s="20">
        <f t="shared" si="59"/>
      </c>
      <c r="J492" s="20">
        <f t="shared" si="60"/>
      </c>
      <c r="K492" s="20">
        <f t="shared" si="62"/>
      </c>
      <c r="L492" s="19">
        <f t="shared" si="63"/>
      </c>
    </row>
    <row r="493" spans="2:12" ht="12.75">
      <c r="B493" s="52">
        <f t="shared" si="61"/>
      </c>
      <c r="C493" s="52"/>
      <c r="D493" s="20">
        <f t="shared" si="56"/>
      </c>
      <c r="E493" s="20">
        <f t="shared" si="57"/>
      </c>
      <c r="F493" s="47">
        <f t="shared" si="58"/>
      </c>
      <c r="G493" s="47"/>
      <c r="H493" s="47"/>
      <c r="I493" s="20">
        <f t="shared" si="59"/>
      </c>
      <c r="J493" s="20">
        <f t="shared" si="60"/>
      </c>
      <c r="K493" s="20">
        <f t="shared" si="62"/>
      </c>
      <c r="L493" s="19">
        <f t="shared" si="63"/>
      </c>
    </row>
    <row r="494" spans="2:12" ht="12.75">
      <c r="B494" s="52">
        <f t="shared" si="61"/>
      </c>
      <c r="C494" s="52"/>
      <c r="D494" s="20">
        <f t="shared" si="56"/>
      </c>
      <c r="E494" s="20">
        <f t="shared" si="57"/>
      </c>
      <c r="F494" s="47">
        <f t="shared" si="58"/>
      </c>
      <c r="G494" s="47"/>
      <c r="H494" s="47"/>
      <c r="I494" s="20">
        <f t="shared" si="59"/>
      </c>
      <c r="J494" s="20">
        <f t="shared" si="60"/>
      </c>
      <c r="K494" s="20">
        <f t="shared" si="62"/>
      </c>
      <c r="L494" s="19">
        <f t="shared" si="63"/>
      </c>
    </row>
    <row r="495" spans="2:12" ht="12.75">
      <c r="B495" s="52">
        <f t="shared" si="61"/>
      </c>
      <c r="C495" s="52"/>
      <c r="D495" s="20">
        <f t="shared" si="56"/>
      </c>
      <c r="E495" s="20">
        <f t="shared" si="57"/>
      </c>
      <c r="F495" s="47">
        <f t="shared" si="58"/>
      </c>
      <c r="G495" s="47"/>
      <c r="H495" s="47"/>
      <c r="I495" s="20">
        <f t="shared" si="59"/>
      </c>
      <c r="J495" s="20">
        <f t="shared" si="60"/>
      </c>
      <c r="K495" s="20">
        <f t="shared" si="62"/>
      </c>
      <c r="L495" s="19">
        <f t="shared" si="63"/>
      </c>
    </row>
    <row r="496" spans="2:12" ht="12.75">
      <c r="B496" s="52">
        <f t="shared" si="61"/>
      </c>
      <c r="C496" s="52"/>
      <c r="D496" s="20">
        <f t="shared" si="56"/>
      </c>
      <c r="E496" s="20">
        <f t="shared" si="57"/>
      </c>
      <c r="F496" s="47">
        <f t="shared" si="58"/>
      </c>
      <c r="G496" s="47"/>
      <c r="H496" s="47"/>
      <c r="I496" s="20">
        <f t="shared" si="59"/>
      </c>
      <c r="J496" s="20">
        <f t="shared" si="60"/>
      </c>
      <c r="K496" s="20">
        <f t="shared" si="62"/>
      </c>
      <c r="L496" s="19">
        <f t="shared" si="63"/>
      </c>
    </row>
    <row r="497" spans="2:12" ht="12.75">
      <c r="B497" s="52">
        <f t="shared" si="61"/>
      </c>
      <c r="C497" s="52"/>
      <c r="D497" s="20">
        <f t="shared" si="56"/>
      </c>
      <c r="E497" s="20">
        <f t="shared" si="57"/>
      </c>
      <c r="F497" s="47">
        <f t="shared" si="58"/>
      </c>
      <c r="G497" s="47"/>
      <c r="H497" s="47"/>
      <c r="I497" s="20">
        <f t="shared" si="59"/>
      </c>
      <c r="J497" s="20">
        <f t="shared" si="60"/>
      </c>
      <c r="K497" s="20">
        <f t="shared" si="62"/>
      </c>
      <c r="L497" s="19">
        <f t="shared" si="63"/>
      </c>
    </row>
    <row r="498" spans="2:12" ht="12.75">
      <c r="B498" s="52">
        <f t="shared" si="61"/>
      </c>
      <c r="C498" s="52"/>
      <c r="D498" s="20">
        <f t="shared" si="56"/>
      </c>
      <c r="E498" s="20">
        <f t="shared" si="57"/>
      </c>
      <c r="F498" s="47">
        <f t="shared" si="58"/>
      </c>
      <c r="G498" s="47"/>
      <c r="H498" s="47"/>
      <c r="I498" s="20">
        <f t="shared" si="59"/>
      </c>
      <c r="J498" s="20">
        <f t="shared" si="60"/>
      </c>
      <c r="K498" s="20">
        <f t="shared" si="62"/>
      </c>
      <c r="L498" s="19">
        <f t="shared" si="63"/>
      </c>
    </row>
    <row r="499" spans="2:12" ht="12.75">
      <c r="B499" s="52">
        <f t="shared" si="61"/>
      </c>
      <c r="C499" s="52"/>
      <c r="D499" s="20">
        <f t="shared" si="56"/>
      </c>
      <c r="E499" s="20">
        <f t="shared" si="57"/>
      </c>
      <c r="F499" s="47">
        <f t="shared" si="58"/>
      </c>
      <c r="G499" s="47"/>
      <c r="H499" s="47"/>
      <c r="I499" s="20">
        <f t="shared" si="59"/>
      </c>
      <c r="J499" s="20">
        <f t="shared" si="60"/>
      </c>
      <c r="K499" s="20">
        <f t="shared" si="62"/>
      </c>
      <c r="L499" s="19">
        <f t="shared" si="63"/>
      </c>
    </row>
    <row r="500" spans="2:12" ht="12.75">
      <c r="B500" s="52">
        <f t="shared" si="61"/>
      </c>
      <c r="C500" s="52"/>
      <c r="D500" s="20">
        <f t="shared" si="56"/>
      </c>
      <c r="E500" s="20">
        <f t="shared" si="57"/>
      </c>
      <c r="F500" s="47">
        <f t="shared" si="58"/>
      </c>
      <c r="G500" s="47"/>
      <c r="H500" s="47"/>
      <c r="I500" s="20">
        <f t="shared" si="59"/>
      </c>
      <c r="J500" s="20">
        <f t="shared" si="60"/>
      </c>
      <c r="K500" s="20">
        <f t="shared" si="62"/>
      </c>
      <c r="L500" s="19">
        <f t="shared" si="63"/>
      </c>
    </row>
    <row r="501" spans="2:12" ht="12.75">
      <c r="B501" s="52">
        <f t="shared" si="61"/>
      </c>
      <c r="C501" s="52"/>
      <c r="D501" s="20">
        <f t="shared" si="56"/>
      </c>
      <c r="E501" s="20">
        <f t="shared" si="57"/>
      </c>
      <c r="F501" s="47">
        <f t="shared" si="58"/>
      </c>
      <c r="G501" s="47"/>
      <c r="H501" s="47"/>
      <c r="I501" s="20">
        <f t="shared" si="59"/>
      </c>
      <c r="J501" s="20">
        <f t="shared" si="60"/>
      </c>
      <c r="K501" s="20">
        <f t="shared" si="62"/>
      </c>
      <c r="L501" s="19">
        <f t="shared" si="63"/>
      </c>
    </row>
    <row r="502" spans="2:12" ht="12.75">
      <c r="B502" s="52">
        <f t="shared" si="61"/>
      </c>
      <c r="C502" s="52"/>
      <c r="D502" s="20">
        <f t="shared" si="56"/>
      </c>
      <c r="E502" s="20">
        <f t="shared" si="57"/>
      </c>
      <c r="F502" s="47">
        <f t="shared" si="58"/>
      </c>
      <c r="G502" s="47"/>
      <c r="H502" s="47"/>
      <c r="I502" s="20">
        <f t="shared" si="59"/>
      </c>
      <c r="J502" s="20">
        <f t="shared" si="60"/>
      </c>
      <c r="K502" s="20">
        <f t="shared" si="62"/>
      </c>
      <c r="L502" s="19">
        <f t="shared" si="63"/>
      </c>
    </row>
    <row r="503" spans="2:12" ht="12.75">
      <c r="B503" s="52">
        <f t="shared" si="61"/>
      </c>
      <c r="C503" s="52"/>
      <c r="D503" s="20">
        <f t="shared" si="56"/>
      </c>
      <c r="E503" s="20">
        <f t="shared" si="57"/>
      </c>
      <c r="F503" s="47">
        <f t="shared" si="58"/>
      </c>
      <c r="G503" s="47"/>
      <c r="H503" s="47"/>
      <c r="I503" s="20">
        <f t="shared" si="59"/>
      </c>
      <c r="J503" s="20">
        <f t="shared" si="60"/>
      </c>
      <c r="K503" s="20">
        <f t="shared" si="62"/>
      </c>
      <c r="L503" s="19">
        <f t="shared" si="63"/>
      </c>
    </row>
    <row r="504" spans="2:12" ht="12.75">
      <c r="B504" s="52">
        <f t="shared" si="61"/>
      </c>
      <c r="C504" s="52"/>
      <c r="D504" s="20">
        <f t="shared" si="56"/>
      </c>
      <c r="E504" s="20">
        <f t="shared" si="57"/>
      </c>
      <c r="F504" s="47">
        <f t="shared" si="58"/>
      </c>
      <c r="G504" s="47"/>
      <c r="H504" s="47"/>
      <c r="I504" s="20">
        <f t="shared" si="59"/>
      </c>
      <c r="J504" s="20">
        <f t="shared" si="60"/>
      </c>
      <c r="K504" s="20">
        <f t="shared" si="62"/>
      </c>
      <c r="L504" s="19">
        <f t="shared" si="63"/>
      </c>
    </row>
    <row r="505" spans="2:12" ht="12.75">
      <c r="B505" s="52">
        <f t="shared" si="61"/>
      </c>
      <c r="C505" s="52"/>
      <c r="D505" s="20">
        <f t="shared" si="56"/>
      </c>
      <c r="E505" s="20">
        <f t="shared" si="57"/>
      </c>
      <c r="F505" s="47">
        <f t="shared" si="58"/>
      </c>
      <c r="G505" s="47"/>
      <c r="H505" s="47"/>
      <c r="I505" s="20">
        <f t="shared" si="59"/>
      </c>
      <c r="J505" s="20">
        <f t="shared" si="60"/>
      </c>
      <c r="K505" s="20">
        <f t="shared" si="62"/>
      </c>
      <c r="L505" s="19">
        <f t="shared" si="63"/>
      </c>
    </row>
    <row r="506" spans="2:12" ht="12.75">
      <c r="B506" s="52">
        <f t="shared" si="61"/>
      </c>
      <c r="C506" s="52"/>
      <c r="D506" s="20">
        <f t="shared" si="56"/>
      </c>
      <c r="E506" s="20">
        <f t="shared" si="57"/>
      </c>
      <c r="F506" s="47">
        <f t="shared" si="58"/>
      </c>
      <c r="G506" s="47"/>
      <c r="H506" s="47"/>
      <c r="I506" s="20">
        <f t="shared" si="59"/>
      </c>
      <c r="J506" s="20">
        <f t="shared" si="60"/>
      </c>
      <c r="K506" s="20">
        <f t="shared" si="62"/>
      </c>
      <c r="L506" s="19">
        <f t="shared" si="63"/>
      </c>
    </row>
    <row r="507" spans="2:12" ht="12.75">
      <c r="B507" s="52">
        <f t="shared" si="61"/>
      </c>
      <c r="C507" s="52"/>
      <c r="D507" s="20">
        <f t="shared" si="56"/>
      </c>
      <c r="E507" s="20">
        <f t="shared" si="57"/>
      </c>
      <c r="F507" s="47">
        <f t="shared" si="58"/>
      </c>
      <c r="G507" s="47"/>
      <c r="H507" s="47"/>
      <c r="I507" s="20">
        <f t="shared" si="59"/>
      </c>
      <c r="J507" s="20">
        <f t="shared" si="60"/>
      </c>
      <c r="K507" s="20">
        <f t="shared" si="62"/>
      </c>
      <c r="L507" s="19">
        <f t="shared" si="63"/>
      </c>
    </row>
    <row r="508" spans="2:12" ht="12.75">
      <c r="B508" s="52">
        <f t="shared" si="61"/>
      </c>
      <c r="C508" s="52"/>
      <c r="D508" s="20">
        <f t="shared" si="56"/>
      </c>
      <c r="E508" s="20">
        <f t="shared" si="57"/>
      </c>
      <c r="F508" s="47">
        <f t="shared" si="58"/>
      </c>
      <c r="G508" s="47"/>
      <c r="H508" s="47"/>
      <c r="I508" s="20">
        <f t="shared" si="59"/>
      </c>
      <c r="J508" s="20">
        <f t="shared" si="60"/>
      </c>
      <c r="K508" s="20">
        <f t="shared" si="62"/>
      </c>
      <c r="L508" s="19">
        <f t="shared" si="63"/>
      </c>
    </row>
    <row r="509" spans="2:12" ht="12.75">
      <c r="B509" s="52">
        <f t="shared" si="61"/>
      </c>
      <c r="C509" s="52"/>
      <c r="D509" s="20">
        <f t="shared" si="56"/>
      </c>
      <c r="E509" s="20">
        <f t="shared" si="57"/>
      </c>
      <c r="F509" s="47">
        <f t="shared" si="58"/>
      </c>
      <c r="G509" s="47"/>
      <c r="H509" s="47"/>
      <c r="I509" s="20">
        <f t="shared" si="59"/>
      </c>
      <c r="J509" s="20">
        <f t="shared" si="60"/>
      </c>
      <c r="K509" s="20">
        <f t="shared" si="62"/>
      </c>
      <c r="L509" s="19">
        <f t="shared" si="63"/>
      </c>
    </row>
    <row r="510" spans="2:12" ht="12.75">
      <c r="B510" s="52">
        <f t="shared" si="61"/>
      </c>
      <c r="C510" s="52"/>
      <c r="D510" s="20">
        <f t="shared" si="56"/>
      </c>
      <c r="E510" s="20">
        <f t="shared" si="57"/>
      </c>
      <c r="F510" s="47">
        <f t="shared" si="58"/>
      </c>
      <c r="G510" s="47"/>
      <c r="H510" s="47"/>
      <c r="I510" s="20">
        <f t="shared" si="59"/>
      </c>
      <c r="J510" s="20">
        <f t="shared" si="60"/>
      </c>
      <c r="K510" s="20">
        <f t="shared" si="62"/>
      </c>
      <c r="L510" s="19">
        <f t="shared" si="63"/>
      </c>
    </row>
    <row r="511" spans="2:12" ht="12.75">
      <c r="B511" s="52">
        <f t="shared" si="61"/>
      </c>
      <c r="C511" s="52"/>
      <c r="D511" s="20">
        <f t="shared" si="56"/>
      </c>
      <c r="E511" s="20">
        <f t="shared" si="57"/>
      </c>
      <c r="F511" s="47">
        <f t="shared" si="58"/>
      </c>
      <c r="G511" s="47"/>
      <c r="H511" s="47"/>
      <c r="I511" s="20">
        <f t="shared" si="59"/>
      </c>
      <c r="J511" s="20">
        <f t="shared" si="60"/>
      </c>
      <c r="K511" s="20">
        <f t="shared" si="62"/>
      </c>
      <c r="L511" s="19">
        <f t="shared" si="63"/>
      </c>
    </row>
    <row r="512" spans="2:12" ht="12.75">
      <c r="B512" s="52">
        <f t="shared" si="61"/>
      </c>
      <c r="C512" s="52"/>
      <c r="D512" s="20">
        <f t="shared" si="56"/>
      </c>
      <c r="E512" s="20">
        <f t="shared" si="57"/>
      </c>
      <c r="F512" s="47">
        <f t="shared" si="58"/>
      </c>
      <c r="G512" s="47"/>
      <c r="H512" s="47"/>
      <c r="I512" s="20">
        <f t="shared" si="59"/>
      </c>
      <c r="J512" s="20">
        <f t="shared" si="60"/>
      </c>
      <c r="K512" s="20">
        <f t="shared" si="62"/>
      </c>
      <c r="L512" s="19">
        <f t="shared" si="63"/>
      </c>
    </row>
    <row r="513" spans="2:12" ht="12.75">
      <c r="B513" s="52">
        <f t="shared" si="61"/>
      </c>
      <c r="C513" s="52"/>
      <c r="D513" s="20">
        <f t="shared" si="56"/>
      </c>
      <c r="E513" s="20">
        <f t="shared" si="57"/>
      </c>
      <c r="F513" s="47">
        <f t="shared" si="58"/>
      </c>
      <c r="G513" s="47"/>
      <c r="H513" s="47"/>
      <c r="I513" s="20">
        <f t="shared" si="59"/>
      </c>
      <c r="J513" s="20">
        <f t="shared" si="60"/>
      </c>
      <c r="K513" s="20">
        <f t="shared" si="62"/>
      </c>
      <c r="L513" s="19">
        <f t="shared" si="63"/>
      </c>
    </row>
    <row r="514" spans="2:12" ht="12.75">
      <c r="B514" s="52">
        <f t="shared" si="61"/>
      </c>
      <c r="C514" s="52"/>
      <c r="D514" s="20">
        <f t="shared" si="56"/>
      </c>
      <c r="E514" s="20">
        <f t="shared" si="57"/>
      </c>
      <c r="F514" s="47">
        <f t="shared" si="58"/>
      </c>
      <c r="G514" s="47"/>
      <c r="H514" s="47"/>
      <c r="I514" s="20">
        <f t="shared" si="59"/>
      </c>
      <c r="J514" s="20">
        <f t="shared" si="60"/>
      </c>
      <c r="K514" s="20">
        <f t="shared" si="62"/>
      </c>
      <c r="L514" s="19">
        <f t="shared" si="63"/>
      </c>
    </row>
    <row r="515" spans="2:12" ht="12.75">
      <c r="B515" s="52">
        <f t="shared" si="61"/>
      </c>
      <c r="C515" s="52"/>
      <c r="D515" s="20">
        <f t="shared" si="56"/>
      </c>
      <c r="E515" s="20">
        <f t="shared" si="57"/>
      </c>
      <c r="F515" s="47">
        <f t="shared" si="58"/>
      </c>
      <c r="G515" s="47"/>
      <c r="H515" s="47"/>
      <c r="I515" s="20">
        <f t="shared" si="59"/>
      </c>
      <c r="J515" s="20">
        <f t="shared" si="60"/>
      </c>
      <c r="K515" s="20">
        <f t="shared" si="62"/>
      </c>
      <c r="L515" s="19">
        <f t="shared" si="63"/>
      </c>
    </row>
    <row r="516" spans="2:12" ht="12.75">
      <c r="B516" s="52">
        <f t="shared" si="61"/>
      </c>
      <c r="C516" s="52"/>
      <c r="D516" s="20">
        <f t="shared" si="56"/>
      </c>
      <c r="E516" s="20">
        <f t="shared" si="57"/>
      </c>
      <c r="F516" s="47">
        <f t="shared" si="58"/>
      </c>
      <c r="G516" s="47"/>
      <c r="H516" s="47"/>
      <c r="I516" s="20">
        <f t="shared" si="59"/>
      </c>
      <c r="J516" s="20">
        <f t="shared" si="60"/>
      </c>
      <c r="K516" s="20">
        <f t="shared" si="62"/>
      </c>
      <c r="L516" s="19">
        <f t="shared" si="63"/>
      </c>
    </row>
    <row r="517" spans="2:12" ht="12.75">
      <c r="B517" s="52">
        <f t="shared" si="61"/>
      </c>
      <c r="C517" s="52"/>
      <c r="D517" s="20">
        <f t="shared" si="56"/>
      </c>
      <c r="E517" s="20">
        <f t="shared" si="57"/>
      </c>
      <c r="F517" s="47">
        <f t="shared" si="58"/>
      </c>
      <c r="G517" s="47"/>
      <c r="H517" s="47"/>
      <c r="I517" s="20">
        <f t="shared" si="59"/>
      </c>
      <c r="J517" s="20">
        <f t="shared" si="60"/>
      </c>
      <c r="K517" s="20">
        <f t="shared" si="62"/>
      </c>
      <c r="L517" s="19">
        <f t="shared" si="63"/>
      </c>
    </row>
    <row r="518" spans="2:12" ht="12.75">
      <c r="B518" s="52">
        <f t="shared" si="61"/>
      </c>
      <c r="C518" s="52"/>
      <c r="D518" s="20">
        <f t="shared" si="56"/>
      </c>
      <c r="E518" s="20">
        <f t="shared" si="57"/>
      </c>
      <c r="F518" s="47">
        <f t="shared" si="58"/>
      </c>
      <c r="G518" s="47"/>
      <c r="H518" s="47"/>
      <c r="I518" s="20">
        <f t="shared" si="59"/>
      </c>
      <c r="J518" s="20">
        <f t="shared" si="60"/>
      </c>
      <c r="K518" s="20">
        <f t="shared" si="62"/>
      </c>
      <c r="L518" s="19">
        <f t="shared" si="63"/>
      </c>
    </row>
    <row r="519" spans="2:12" ht="12.75">
      <c r="B519" s="52">
        <f t="shared" si="61"/>
      </c>
      <c r="C519" s="52"/>
      <c r="D519" s="20">
        <f t="shared" si="56"/>
      </c>
      <c r="E519" s="20">
        <f t="shared" si="57"/>
      </c>
      <c r="F519" s="47">
        <f t="shared" si="58"/>
      </c>
      <c r="G519" s="47"/>
      <c r="H519" s="47"/>
      <c r="I519" s="20">
        <f t="shared" si="59"/>
      </c>
      <c r="J519" s="20">
        <f t="shared" si="60"/>
      </c>
      <c r="K519" s="20">
        <f t="shared" si="62"/>
      </c>
      <c r="L519" s="19">
        <f t="shared" si="63"/>
      </c>
    </row>
    <row r="520" spans="2:12" ht="12.75">
      <c r="B520" s="52">
        <f t="shared" si="61"/>
      </c>
      <c r="C520" s="52"/>
      <c r="D520" s="20">
        <f t="shared" si="56"/>
      </c>
      <c r="E520" s="20">
        <f t="shared" si="57"/>
      </c>
      <c r="F520" s="47">
        <f t="shared" si="58"/>
      </c>
      <c r="G520" s="47"/>
      <c r="H520" s="47"/>
      <c r="I520" s="20">
        <f t="shared" si="59"/>
      </c>
      <c r="J520" s="20">
        <f t="shared" si="60"/>
      </c>
      <c r="K520" s="20">
        <f t="shared" si="62"/>
      </c>
      <c r="L520" s="19">
        <f t="shared" si="63"/>
      </c>
    </row>
    <row r="521" spans="2:12" ht="12.75">
      <c r="B521" s="52">
        <f t="shared" si="61"/>
      </c>
      <c r="C521" s="52"/>
      <c r="D521" s="20">
        <f t="shared" si="56"/>
      </c>
      <c r="E521" s="20">
        <f t="shared" si="57"/>
      </c>
      <c r="F521" s="47">
        <f t="shared" si="58"/>
      </c>
      <c r="G521" s="47"/>
      <c r="H521" s="47"/>
      <c r="I521" s="20">
        <f t="shared" si="59"/>
      </c>
      <c r="J521" s="20">
        <f t="shared" si="60"/>
      </c>
      <c r="K521" s="20">
        <f t="shared" si="62"/>
      </c>
      <c r="L521" s="19">
        <f t="shared" si="63"/>
      </c>
    </row>
    <row r="522" spans="2:12" ht="12.75">
      <c r="B522" s="52">
        <f t="shared" si="61"/>
      </c>
      <c r="C522" s="52"/>
      <c r="D522" s="20">
        <f t="shared" si="56"/>
      </c>
      <c r="E522" s="20">
        <f t="shared" si="57"/>
      </c>
      <c r="F522" s="47">
        <f t="shared" si="58"/>
      </c>
      <c r="G522" s="47"/>
      <c r="H522" s="47"/>
      <c r="I522" s="20">
        <f t="shared" si="59"/>
      </c>
      <c r="J522" s="20">
        <f t="shared" si="60"/>
      </c>
      <c r="K522" s="20">
        <f t="shared" si="62"/>
      </c>
      <c r="L522" s="19">
        <f t="shared" si="63"/>
      </c>
    </row>
    <row r="523" spans="2:12" ht="12.75">
      <c r="B523" s="52">
        <f t="shared" si="61"/>
      </c>
      <c r="C523" s="52"/>
      <c r="D523" s="20">
        <f t="shared" si="56"/>
      </c>
      <c r="E523" s="20">
        <f t="shared" si="57"/>
      </c>
      <c r="F523" s="47">
        <f t="shared" si="58"/>
      </c>
      <c r="G523" s="47"/>
      <c r="H523" s="47"/>
      <c r="I523" s="20">
        <f t="shared" si="59"/>
      </c>
      <c r="J523" s="20">
        <f t="shared" si="60"/>
      </c>
      <c r="K523" s="20">
        <f t="shared" si="62"/>
      </c>
      <c r="L523" s="19">
        <f t="shared" si="63"/>
      </c>
    </row>
    <row r="524" spans="2:12" ht="12.75">
      <c r="B524" s="52">
        <f t="shared" si="61"/>
      </c>
      <c r="C524" s="52"/>
      <c r="D524" s="20">
        <f t="shared" si="56"/>
      </c>
      <c r="E524" s="20">
        <f t="shared" si="57"/>
      </c>
      <c r="F524" s="47">
        <f t="shared" si="58"/>
      </c>
      <c r="G524" s="47"/>
      <c r="H524" s="47"/>
      <c r="I524" s="20">
        <f t="shared" si="59"/>
      </c>
      <c r="J524" s="20">
        <f t="shared" si="60"/>
      </c>
      <c r="K524" s="20">
        <f t="shared" si="62"/>
      </c>
      <c r="L524" s="19">
        <f t="shared" si="63"/>
      </c>
    </row>
    <row r="525" spans="2:12" ht="12.75">
      <c r="B525" s="52">
        <f t="shared" si="61"/>
      </c>
      <c r="C525" s="52"/>
      <c r="D525" s="20">
        <f t="shared" si="56"/>
      </c>
      <c r="E525" s="20">
        <f t="shared" si="57"/>
      </c>
      <c r="F525" s="47">
        <f t="shared" si="58"/>
      </c>
      <c r="G525" s="47"/>
      <c r="H525" s="47"/>
      <c r="I525" s="20">
        <f t="shared" si="59"/>
      </c>
      <c r="J525" s="20">
        <f t="shared" si="60"/>
      </c>
      <c r="K525" s="20">
        <f t="shared" si="62"/>
      </c>
      <c r="L525" s="19">
        <f t="shared" si="63"/>
      </c>
    </row>
    <row r="526" spans="2:12" ht="12.75">
      <c r="B526" s="52">
        <f t="shared" si="61"/>
      </c>
      <c r="C526" s="52"/>
      <c r="D526" s="20">
        <f t="shared" si="56"/>
      </c>
      <c r="E526" s="20">
        <f t="shared" si="57"/>
      </c>
      <c r="F526" s="47">
        <f t="shared" si="58"/>
      </c>
      <c r="G526" s="47"/>
      <c r="H526" s="47"/>
      <c r="I526" s="20">
        <f t="shared" si="59"/>
      </c>
      <c r="J526" s="20">
        <f t="shared" si="60"/>
      </c>
      <c r="K526" s="20">
        <f t="shared" si="62"/>
      </c>
      <c r="L526" s="19">
        <f t="shared" si="63"/>
      </c>
    </row>
    <row r="527" spans="2:12" ht="12.75">
      <c r="B527" s="52">
        <f t="shared" si="61"/>
      </c>
      <c r="C527" s="52"/>
      <c r="D527" s="20">
        <f t="shared" si="56"/>
      </c>
      <c r="E527" s="20">
        <f t="shared" si="57"/>
      </c>
      <c r="F527" s="47">
        <f t="shared" si="58"/>
      </c>
      <c r="G527" s="47"/>
      <c r="H527" s="47"/>
      <c r="I527" s="20">
        <f t="shared" si="59"/>
      </c>
      <c r="J527" s="20">
        <f t="shared" si="60"/>
      </c>
      <c r="K527" s="20">
        <f t="shared" si="62"/>
      </c>
      <c r="L527" s="19">
        <f t="shared" si="63"/>
      </c>
    </row>
    <row r="528" spans="2:12" ht="12.75">
      <c r="B528" s="52">
        <f t="shared" si="61"/>
      </c>
      <c r="C528" s="52"/>
      <c r="D528" s="20">
        <f t="shared" si="56"/>
      </c>
      <c r="E528" s="20">
        <f t="shared" si="57"/>
      </c>
      <c r="F528" s="47">
        <f t="shared" si="58"/>
      </c>
      <c r="G528" s="47"/>
      <c r="H528" s="47"/>
      <c r="I528" s="20">
        <f t="shared" si="59"/>
      </c>
      <c r="J528" s="20">
        <f t="shared" si="60"/>
      </c>
      <c r="K528" s="20">
        <f t="shared" si="62"/>
      </c>
      <c r="L528" s="19">
        <f t="shared" si="63"/>
      </c>
    </row>
    <row r="529" spans="2:12" ht="12.75">
      <c r="B529" s="52">
        <f t="shared" si="61"/>
      </c>
      <c r="C529" s="52"/>
      <c r="D529" s="20">
        <f t="shared" si="56"/>
      </c>
      <c r="E529" s="20">
        <f t="shared" si="57"/>
      </c>
      <c r="F529" s="47">
        <f t="shared" si="58"/>
      </c>
      <c r="G529" s="47"/>
      <c r="H529" s="47"/>
      <c r="I529" s="20">
        <f t="shared" si="59"/>
      </c>
      <c r="J529" s="20">
        <f t="shared" si="60"/>
      </c>
      <c r="K529" s="20">
        <f t="shared" si="62"/>
      </c>
      <c r="L529" s="19">
        <f t="shared" si="63"/>
      </c>
    </row>
    <row r="530" spans="2:12" ht="12.75">
      <c r="B530" s="52">
        <f t="shared" si="61"/>
      </c>
      <c r="C530" s="52"/>
      <c r="D530" s="20">
        <f t="shared" si="56"/>
      </c>
      <c r="E530" s="20">
        <f t="shared" si="57"/>
      </c>
      <c r="F530" s="47">
        <f t="shared" si="58"/>
      </c>
      <c r="G530" s="47"/>
      <c r="H530" s="47"/>
      <c r="I530" s="20">
        <f t="shared" si="59"/>
      </c>
      <c r="J530" s="20">
        <f t="shared" si="60"/>
      </c>
      <c r="K530" s="20">
        <f t="shared" si="62"/>
      </c>
      <c r="L530" s="19">
        <f t="shared" si="63"/>
      </c>
    </row>
    <row r="531" spans="2:12" ht="12.75">
      <c r="B531" s="52">
        <f t="shared" si="61"/>
      </c>
      <c r="C531" s="52"/>
      <c r="D531" s="20">
        <f t="shared" si="56"/>
      </c>
      <c r="E531" s="20">
        <f t="shared" si="57"/>
      </c>
      <c r="F531" s="47">
        <f t="shared" si="58"/>
      </c>
      <c r="G531" s="47"/>
      <c r="H531" s="47"/>
      <c r="I531" s="20">
        <f t="shared" si="59"/>
      </c>
      <c r="J531" s="20">
        <f t="shared" si="60"/>
      </c>
      <c r="K531" s="20">
        <f t="shared" si="62"/>
      </c>
      <c r="L531" s="19">
        <f t="shared" si="63"/>
      </c>
    </row>
    <row r="532" spans="2:12" ht="12.75">
      <c r="B532" s="52">
        <f t="shared" si="61"/>
      </c>
      <c r="C532" s="52"/>
      <c r="D532" s="20">
        <f t="shared" si="56"/>
      </c>
      <c r="E532" s="20">
        <f t="shared" si="57"/>
      </c>
      <c r="F532" s="47">
        <f t="shared" si="58"/>
      </c>
      <c r="G532" s="47"/>
      <c r="H532" s="47"/>
      <c r="I532" s="20">
        <f t="shared" si="59"/>
      </c>
      <c r="J532" s="20">
        <f t="shared" si="60"/>
      </c>
      <c r="K532" s="20">
        <f t="shared" si="62"/>
      </c>
      <c r="L532" s="19">
        <f t="shared" si="63"/>
      </c>
    </row>
    <row r="533" spans="2:12" ht="12.75">
      <c r="B533" s="52">
        <f t="shared" si="61"/>
      </c>
      <c r="C533" s="52"/>
      <c r="D533" s="20">
        <f t="shared" si="56"/>
      </c>
      <c r="E533" s="20">
        <f t="shared" si="57"/>
      </c>
      <c r="F533" s="47">
        <f t="shared" si="58"/>
      </c>
      <c r="G533" s="47"/>
      <c r="H533" s="47"/>
      <c r="I533" s="20">
        <f t="shared" si="59"/>
      </c>
      <c r="J533" s="20">
        <f t="shared" si="60"/>
      </c>
      <c r="K533" s="20">
        <f t="shared" si="62"/>
      </c>
      <c r="L533" s="19">
        <f t="shared" si="63"/>
      </c>
    </row>
    <row r="534" spans="2:12" ht="12.75">
      <c r="B534" s="52">
        <f t="shared" si="61"/>
      </c>
      <c r="C534" s="52"/>
      <c r="D534" s="20">
        <f t="shared" si="56"/>
      </c>
      <c r="E534" s="20">
        <f t="shared" si="57"/>
      </c>
      <c r="F534" s="47">
        <f t="shared" si="58"/>
      </c>
      <c r="G534" s="47"/>
      <c r="H534" s="47"/>
      <c r="I534" s="20">
        <f t="shared" si="59"/>
      </c>
      <c r="J534" s="20">
        <f t="shared" si="60"/>
      </c>
      <c r="K534" s="20">
        <f t="shared" si="62"/>
      </c>
      <c r="L534" s="19">
        <f t="shared" si="63"/>
      </c>
    </row>
    <row r="535" spans="2:12" ht="12.75">
      <c r="B535" s="52">
        <f t="shared" si="61"/>
      </c>
      <c r="C535" s="52"/>
      <c r="D535" s="20">
        <f t="shared" si="56"/>
      </c>
      <c r="E535" s="20">
        <f t="shared" si="57"/>
      </c>
      <c r="F535" s="47">
        <f t="shared" si="58"/>
      </c>
      <c r="G535" s="47"/>
      <c r="H535" s="47"/>
      <c r="I535" s="20">
        <f t="shared" si="59"/>
      </c>
      <c r="J535" s="20">
        <f t="shared" si="60"/>
      </c>
      <c r="K535" s="20">
        <f t="shared" si="62"/>
      </c>
      <c r="L535" s="19">
        <f t="shared" si="63"/>
      </c>
    </row>
    <row r="536" spans="2:12" ht="12.75">
      <c r="B536" s="52">
        <f t="shared" si="61"/>
      </c>
      <c r="C536" s="52"/>
      <c r="D536" s="20">
        <f t="shared" si="56"/>
      </c>
      <c r="E536" s="20">
        <f t="shared" si="57"/>
      </c>
      <c r="F536" s="47">
        <f t="shared" si="58"/>
      </c>
      <c r="G536" s="47"/>
      <c r="H536" s="47"/>
      <c r="I536" s="20">
        <f t="shared" si="59"/>
      </c>
      <c r="J536" s="20">
        <f t="shared" si="60"/>
      </c>
      <c r="K536" s="20">
        <f t="shared" si="62"/>
      </c>
      <c r="L536" s="19">
        <f t="shared" si="63"/>
      </c>
    </row>
    <row r="537" spans="2:12" ht="12.75">
      <c r="B537" s="52">
        <f t="shared" si="61"/>
      </c>
      <c r="C537" s="52"/>
      <c r="D537" s="20">
        <f t="shared" si="56"/>
      </c>
      <c r="E537" s="20">
        <f t="shared" si="57"/>
      </c>
      <c r="F537" s="47">
        <f t="shared" si="58"/>
      </c>
      <c r="G537" s="47"/>
      <c r="H537" s="47"/>
      <c r="I537" s="20">
        <f t="shared" si="59"/>
      </c>
      <c r="J537" s="20">
        <f t="shared" si="60"/>
      </c>
      <c r="K537" s="20">
        <f t="shared" si="62"/>
      </c>
      <c r="L537" s="19">
        <f t="shared" si="63"/>
      </c>
    </row>
    <row r="538" spans="2:12" ht="12.75">
      <c r="B538" s="52">
        <f t="shared" si="61"/>
      </c>
      <c r="C538" s="52"/>
      <c r="D538" s="20">
        <f t="shared" si="56"/>
      </c>
      <c r="E538" s="20">
        <f t="shared" si="57"/>
      </c>
      <c r="F538" s="47">
        <f t="shared" si="58"/>
      </c>
      <c r="G538" s="47"/>
      <c r="H538" s="47"/>
      <c r="I538" s="20">
        <f t="shared" si="59"/>
      </c>
      <c r="J538" s="20">
        <f t="shared" si="60"/>
      </c>
      <c r="K538" s="20">
        <f t="shared" si="62"/>
      </c>
      <c r="L538" s="19">
        <f t="shared" si="63"/>
      </c>
    </row>
    <row r="539" spans="2:12" ht="12.75">
      <c r="B539" s="52">
        <f t="shared" si="61"/>
      </c>
      <c r="C539" s="52"/>
      <c r="D539" s="20">
        <f t="shared" si="56"/>
      </c>
      <c r="E539" s="20">
        <f t="shared" si="57"/>
      </c>
      <c r="F539" s="47">
        <f t="shared" si="58"/>
      </c>
      <c r="G539" s="47"/>
      <c r="H539" s="47"/>
      <c r="I539" s="20">
        <f t="shared" si="59"/>
      </c>
      <c r="J539" s="20">
        <f t="shared" si="60"/>
      </c>
      <c r="K539" s="20">
        <f t="shared" si="62"/>
      </c>
      <c r="L539" s="19">
        <f t="shared" si="63"/>
      </c>
    </row>
    <row r="540" spans="2:12" ht="12.75">
      <c r="B540" s="52">
        <f t="shared" si="61"/>
      </c>
      <c r="C540" s="52"/>
      <c r="D540" s="20">
        <f t="shared" si="56"/>
      </c>
      <c r="E540" s="20">
        <f t="shared" si="57"/>
      </c>
      <c r="F540" s="47">
        <f t="shared" si="58"/>
      </c>
      <c r="G540" s="47"/>
      <c r="H540" s="47"/>
      <c r="I540" s="20">
        <f t="shared" si="59"/>
      </c>
      <c r="J540" s="20">
        <f t="shared" si="60"/>
      </c>
      <c r="K540" s="20">
        <f t="shared" si="62"/>
      </c>
      <c r="L540" s="19">
        <f t="shared" si="63"/>
      </c>
    </row>
    <row r="541" spans="2:12" ht="12.75">
      <c r="B541" s="52">
        <f t="shared" si="61"/>
      </c>
      <c r="C541" s="52"/>
      <c r="D541" s="20">
        <f t="shared" si="56"/>
      </c>
      <c r="E541" s="20">
        <f t="shared" si="57"/>
      </c>
      <c r="F541" s="47">
        <f t="shared" si="58"/>
      </c>
      <c r="G541" s="47"/>
      <c r="H541" s="47"/>
      <c r="I541" s="20">
        <f t="shared" si="59"/>
      </c>
      <c r="J541" s="20">
        <f t="shared" si="60"/>
      </c>
      <c r="K541" s="20">
        <f t="shared" si="62"/>
      </c>
      <c r="L541" s="19">
        <f t="shared" si="63"/>
      </c>
    </row>
    <row r="542" spans="2:12" ht="12.75">
      <c r="B542" s="52">
        <f t="shared" si="61"/>
      </c>
      <c r="C542" s="52"/>
      <c r="D542" s="20">
        <f t="shared" si="56"/>
      </c>
      <c r="E542" s="20">
        <f t="shared" si="57"/>
      </c>
      <c r="F542" s="47">
        <f t="shared" si="58"/>
      </c>
      <c r="G542" s="47"/>
      <c r="H542" s="47"/>
      <c r="I542" s="20">
        <f t="shared" si="59"/>
      </c>
      <c r="J542" s="20">
        <f t="shared" si="60"/>
      </c>
      <c r="K542" s="20">
        <f t="shared" si="62"/>
      </c>
      <c r="L542" s="19">
        <f t="shared" si="63"/>
      </c>
    </row>
    <row r="543" spans="2:12" ht="12.75">
      <c r="B543" s="52">
        <f t="shared" si="61"/>
      </c>
      <c r="C543" s="52"/>
      <c r="D543" s="20">
        <f t="shared" si="56"/>
      </c>
      <c r="E543" s="20">
        <f t="shared" si="57"/>
      </c>
      <c r="F543" s="47">
        <f t="shared" si="58"/>
      </c>
      <c r="G543" s="47"/>
      <c r="H543" s="47"/>
      <c r="I543" s="20">
        <f t="shared" si="59"/>
      </c>
      <c r="J543" s="20">
        <f t="shared" si="60"/>
      </c>
      <c r="K543" s="20">
        <f t="shared" si="62"/>
      </c>
      <c r="L543" s="19">
        <f t="shared" si="63"/>
      </c>
    </row>
    <row r="544" spans="2:12" ht="12.75">
      <c r="B544" s="52">
        <f t="shared" si="61"/>
      </c>
      <c r="C544" s="52"/>
      <c r="D544" s="20">
        <f aca="true" t="shared" si="64" ref="D544:D607">IF(B544&lt;&gt;"",$E$15,"")</f>
      </c>
      <c r="E544" s="20">
        <f aca="true" t="shared" si="65" ref="E544:E607">IF(AND(B544&lt;&gt;"",$F$17&gt;0),$F$17,"")</f>
      </c>
      <c r="F544" s="47">
        <f aca="true" t="shared" si="66" ref="F544:F607">IF(AND(B544&lt;&gt;"",$F$19&gt;0),IF(MONTH($I$17)=MONTH(B544),$F$19,""),"")</f>
      </c>
      <c r="G544" s="47"/>
      <c r="H544" s="47"/>
      <c r="I544" s="20">
        <f aca="true" t="shared" si="67" ref="I544:I607">IF(AND(B544&lt;&gt;"",$F$21&gt;0),IF(AND(MONTH($D$22)=MONTH(B544),YEAR($D$22)=YEAR(B544)),$F$21,""),"")</f>
      </c>
      <c r="J544" s="20">
        <f aca="true" t="shared" si="68" ref="J544:J607">IF(D544&lt;&gt;"",IF(SUM(D544:I544)&gt;L543+K544,L543+K544,SUM(D544:I544)),"")</f>
      </c>
      <c r="K544" s="20">
        <f t="shared" si="62"/>
      </c>
      <c r="L544" s="19">
        <f t="shared" si="63"/>
      </c>
    </row>
    <row r="545" spans="2:12" ht="12.75">
      <c r="B545" s="52">
        <f aca="true" t="shared" si="69" ref="B545:B608">IF(AND(L544&gt;0,L544&lt;&gt;""),DATE(YEAR(B544),MONTH(B544)+1,DAY(B544)),"")</f>
      </c>
      <c r="C545" s="52"/>
      <c r="D545" s="20">
        <f t="shared" si="64"/>
      </c>
      <c r="E545" s="20">
        <f t="shared" si="65"/>
      </c>
      <c r="F545" s="47">
        <f t="shared" si="66"/>
      </c>
      <c r="G545" s="47"/>
      <c r="H545" s="47"/>
      <c r="I545" s="20">
        <f t="shared" si="67"/>
      </c>
      <c r="J545" s="20">
        <f t="shared" si="68"/>
      </c>
      <c r="K545" s="20">
        <f aca="true" t="shared" si="70" ref="K545:K608">IF(D545&lt;&gt;"",L544*$E$11/12,"")</f>
      </c>
      <c r="L545" s="19">
        <f aca="true" t="shared" si="71" ref="L545:L608">IF(D545&lt;&gt;"",L544-J545+K545,"")</f>
      </c>
    </row>
    <row r="546" spans="2:12" ht="12.75">
      <c r="B546" s="52">
        <f t="shared" si="69"/>
      </c>
      <c r="C546" s="52"/>
      <c r="D546" s="20">
        <f t="shared" si="64"/>
      </c>
      <c r="E546" s="20">
        <f t="shared" si="65"/>
      </c>
      <c r="F546" s="47">
        <f t="shared" si="66"/>
      </c>
      <c r="G546" s="47"/>
      <c r="H546" s="47"/>
      <c r="I546" s="20">
        <f t="shared" si="67"/>
      </c>
      <c r="J546" s="20">
        <f t="shared" si="68"/>
      </c>
      <c r="K546" s="20">
        <f t="shared" si="70"/>
      </c>
      <c r="L546" s="19">
        <f t="shared" si="71"/>
      </c>
    </row>
    <row r="547" spans="2:12" ht="12.75">
      <c r="B547" s="52">
        <f t="shared" si="69"/>
      </c>
      <c r="C547" s="52"/>
      <c r="D547" s="20">
        <f t="shared" si="64"/>
      </c>
      <c r="E547" s="20">
        <f t="shared" si="65"/>
      </c>
      <c r="F547" s="47">
        <f t="shared" si="66"/>
      </c>
      <c r="G547" s="47"/>
      <c r="H547" s="47"/>
      <c r="I547" s="20">
        <f t="shared" si="67"/>
      </c>
      <c r="J547" s="20">
        <f t="shared" si="68"/>
      </c>
      <c r="K547" s="20">
        <f t="shared" si="70"/>
      </c>
      <c r="L547" s="19">
        <f t="shared" si="71"/>
      </c>
    </row>
    <row r="548" spans="2:12" ht="12.75">
      <c r="B548" s="52">
        <f t="shared" si="69"/>
      </c>
      <c r="C548" s="52"/>
      <c r="D548" s="20">
        <f t="shared" si="64"/>
      </c>
      <c r="E548" s="20">
        <f t="shared" si="65"/>
      </c>
      <c r="F548" s="47">
        <f t="shared" si="66"/>
      </c>
      <c r="G548" s="47"/>
      <c r="H548" s="47"/>
      <c r="I548" s="20">
        <f t="shared" si="67"/>
      </c>
      <c r="J548" s="20">
        <f t="shared" si="68"/>
      </c>
      <c r="K548" s="20">
        <f t="shared" si="70"/>
      </c>
      <c r="L548" s="19">
        <f t="shared" si="71"/>
      </c>
    </row>
    <row r="549" spans="2:12" ht="12.75">
      <c r="B549" s="52">
        <f t="shared" si="69"/>
      </c>
      <c r="C549" s="52"/>
      <c r="D549" s="20">
        <f t="shared" si="64"/>
      </c>
      <c r="E549" s="20">
        <f t="shared" si="65"/>
      </c>
      <c r="F549" s="47">
        <f t="shared" si="66"/>
      </c>
      <c r="G549" s="47"/>
      <c r="H549" s="47"/>
      <c r="I549" s="20">
        <f t="shared" si="67"/>
      </c>
      <c r="J549" s="20">
        <f t="shared" si="68"/>
      </c>
      <c r="K549" s="20">
        <f t="shared" si="70"/>
      </c>
      <c r="L549" s="19">
        <f t="shared" si="71"/>
      </c>
    </row>
    <row r="550" spans="2:12" ht="12.75">
      <c r="B550" s="52">
        <f t="shared" si="69"/>
      </c>
      <c r="C550" s="52"/>
      <c r="D550" s="20">
        <f t="shared" si="64"/>
      </c>
      <c r="E550" s="20">
        <f t="shared" si="65"/>
      </c>
      <c r="F550" s="47">
        <f t="shared" si="66"/>
      </c>
      <c r="G550" s="47"/>
      <c r="H550" s="47"/>
      <c r="I550" s="20">
        <f t="shared" si="67"/>
      </c>
      <c r="J550" s="20">
        <f t="shared" si="68"/>
      </c>
      <c r="K550" s="20">
        <f t="shared" si="70"/>
      </c>
      <c r="L550" s="19">
        <f t="shared" si="71"/>
      </c>
    </row>
    <row r="551" spans="2:12" ht="12.75">
      <c r="B551" s="52">
        <f t="shared" si="69"/>
      </c>
      <c r="C551" s="52"/>
      <c r="D551" s="20">
        <f t="shared" si="64"/>
      </c>
      <c r="E551" s="20">
        <f t="shared" si="65"/>
      </c>
      <c r="F551" s="47">
        <f t="shared" si="66"/>
      </c>
      <c r="G551" s="47"/>
      <c r="H551" s="47"/>
      <c r="I551" s="20">
        <f t="shared" si="67"/>
      </c>
      <c r="J551" s="20">
        <f t="shared" si="68"/>
      </c>
      <c r="K551" s="20">
        <f t="shared" si="70"/>
      </c>
      <c r="L551" s="19">
        <f t="shared" si="71"/>
      </c>
    </row>
    <row r="552" spans="2:12" ht="12.75">
      <c r="B552" s="52">
        <f t="shared" si="69"/>
      </c>
      <c r="C552" s="52"/>
      <c r="D552" s="20">
        <f t="shared" si="64"/>
      </c>
      <c r="E552" s="20">
        <f t="shared" si="65"/>
      </c>
      <c r="F552" s="47">
        <f t="shared" si="66"/>
      </c>
      <c r="G552" s="47"/>
      <c r="H552" s="47"/>
      <c r="I552" s="20">
        <f t="shared" si="67"/>
      </c>
      <c r="J552" s="20">
        <f t="shared" si="68"/>
      </c>
      <c r="K552" s="20">
        <f t="shared" si="70"/>
      </c>
      <c r="L552" s="19">
        <f t="shared" si="71"/>
      </c>
    </row>
    <row r="553" spans="2:12" ht="12.75">
      <c r="B553" s="52">
        <f t="shared" si="69"/>
      </c>
      <c r="C553" s="52"/>
      <c r="D553" s="20">
        <f t="shared" si="64"/>
      </c>
      <c r="E553" s="20">
        <f t="shared" si="65"/>
      </c>
      <c r="F553" s="47">
        <f t="shared" si="66"/>
      </c>
      <c r="G553" s="47"/>
      <c r="H553" s="47"/>
      <c r="I553" s="20">
        <f t="shared" si="67"/>
      </c>
      <c r="J553" s="20">
        <f t="shared" si="68"/>
      </c>
      <c r="K553" s="20">
        <f t="shared" si="70"/>
      </c>
      <c r="L553" s="19">
        <f t="shared" si="71"/>
      </c>
    </row>
    <row r="554" spans="2:12" ht="12.75">
      <c r="B554" s="52">
        <f t="shared" si="69"/>
      </c>
      <c r="C554" s="52"/>
      <c r="D554" s="20">
        <f t="shared" si="64"/>
      </c>
      <c r="E554" s="20">
        <f t="shared" si="65"/>
      </c>
      <c r="F554" s="47">
        <f t="shared" si="66"/>
      </c>
      <c r="G554" s="47"/>
      <c r="H554" s="47"/>
      <c r="I554" s="20">
        <f t="shared" si="67"/>
      </c>
      <c r="J554" s="20">
        <f t="shared" si="68"/>
      </c>
      <c r="K554" s="20">
        <f t="shared" si="70"/>
      </c>
      <c r="L554" s="19">
        <f t="shared" si="71"/>
      </c>
    </row>
    <row r="555" spans="2:12" ht="12.75">
      <c r="B555" s="52">
        <f t="shared" si="69"/>
      </c>
      <c r="C555" s="52"/>
      <c r="D555" s="20">
        <f t="shared" si="64"/>
      </c>
      <c r="E555" s="20">
        <f t="shared" si="65"/>
      </c>
      <c r="F555" s="47">
        <f t="shared" si="66"/>
      </c>
      <c r="G555" s="47"/>
      <c r="H555" s="47"/>
      <c r="I555" s="20">
        <f t="shared" si="67"/>
      </c>
      <c r="J555" s="20">
        <f t="shared" si="68"/>
      </c>
      <c r="K555" s="20">
        <f t="shared" si="70"/>
      </c>
      <c r="L555" s="19">
        <f t="shared" si="71"/>
      </c>
    </row>
    <row r="556" spans="2:12" ht="12.75">
      <c r="B556" s="52">
        <f t="shared" si="69"/>
      </c>
      <c r="C556" s="52"/>
      <c r="D556" s="20">
        <f t="shared" si="64"/>
      </c>
      <c r="E556" s="20">
        <f t="shared" si="65"/>
      </c>
      <c r="F556" s="47">
        <f t="shared" si="66"/>
      </c>
      <c r="G556" s="47"/>
      <c r="H556" s="47"/>
      <c r="I556" s="20">
        <f t="shared" si="67"/>
      </c>
      <c r="J556" s="20">
        <f t="shared" si="68"/>
      </c>
      <c r="K556" s="20">
        <f t="shared" si="70"/>
      </c>
      <c r="L556" s="19">
        <f t="shared" si="71"/>
      </c>
    </row>
    <row r="557" spans="2:12" ht="12.75">
      <c r="B557" s="52">
        <f t="shared" si="69"/>
      </c>
      <c r="C557" s="52"/>
      <c r="D557" s="20">
        <f t="shared" si="64"/>
      </c>
      <c r="E557" s="20">
        <f t="shared" si="65"/>
      </c>
      <c r="F557" s="47">
        <f t="shared" si="66"/>
      </c>
      <c r="G557" s="47"/>
      <c r="H557" s="47"/>
      <c r="I557" s="20">
        <f t="shared" si="67"/>
      </c>
      <c r="J557" s="20">
        <f t="shared" si="68"/>
      </c>
      <c r="K557" s="20">
        <f t="shared" si="70"/>
      </c>
      <c r="L557" s="19">
        <f t="shared" si="71"/>
      </c>
    </row>
    <row r="558" spans="2:12" ht="12.75">
      <c r="B558" s="52">
        <f t="shared" si="69"/>
      </c>
      <c r="C558" s="52"/>
      <c r="D558" s="20">
        <f t="shared" si="64"/>
      </c>
      <c r="E558" s="20">
        <f t="shared" si="65"/>
      </c>
      <c r="F558" s="47">
        <f t="shared" si="66"/>
      </c>
      <c r="G558" s="47"/>
      <c r="H558" s="47"/>
      <c r="I558" s="20">
        <f t="shared" si="67"/>
      </c>
      <c r="J558" s="20">
        <f t="shared" si="68"/>
      </c>
      <c r="K558" s="20">
        <f t="shared" si="70"/>
      </c>
      <c r="L558" s="19">
        <f t="shared" si="71"/>
      </c>
    </row>
    <row r="559" spans="2:12" ht="12.75">
      <c r="B559" s="52">
        <f t="shared" si="69"/>
      </c>
      <c r="C559" s="52"/>
      <c r="D559" s="20">
        <f t="shared" si="64"/>
      </c>
      <c r="E559" s="20">
        <f t="shared" si="65"/>
      </c>
      <c r="F559" s="47">
        <f t="shared" si="66"/>
      </c>
      <c r="G559" s="47"/>
      <c r="H559" s="47"/>
      <c r="I559" s="20">
        <f t="shared" si="67"/>
      </c>
      <c r="J559" s="20">
        <f t="shared" si="68"/>
      </c>
      <c r="K559" s="20">
        <f t="shared" si="70"/>
      </c>
      <c r="L559" s="19">
        <f t="shared" si="71"/>
      </c>
    </row>
    <row r="560" spans="2:12" ht="12.75">
      <c r="B560" s="52">
        <f t="shared" si="69"/>
      </c>
      <c r="C560" s="52"/>
      <c r="D560" s="20">
        <f t="shared" si="64"/>
      </c>
      <c r="E560" s="20">
        <f t="shared" si="65"/>
      </c>
      <c r="F560" s="47">
        <f t="shared" si="66"/>
      </c>
      <c r="G560" s="47"/>
      <c r="H560" s="47"/>
      <c r="I560" s="20">
        <f t="shared" si="67"/>
      </c>
      <c r="J560" s="20">
        <f t="shared" si="68"/>
      </c>
      <c r="K560" s="20">
        <f t="shared" si="70"/>
      </c>
      <c r="L560" s="19">
        <f t="shared" si="71"/>
      </c>
    </row>
    <row r="561" spans="2:12" ht="12.75">
      <c r="B561" s="52">
        <f t="shared" si="69"/>
      </c>
      <c r="C561" s="52"/>
      <c r="D561" s="20">
        <f t="shared" si="64"/>
      </c>
      <c r="E561" s="20">
        <f t="shared" si="65"/>
      </c>
      <c r="F561" s="47">
        <f t="shared" si="66"/>
      </c>
      <c r="G561" s="47"/>
      <c r="H561" s="47"/>
      <c r="I561" s="20">
        <f t="shared" si="67"/>
      </c>
      <c r="J561" s="20">
        <f t="shared" si="68"/>
      </c>
      <c r="K561" s="20">
        <f t="shared" si="70"/>
      </c>
      <c r="L561" s="19">
        <f t="shared" si="71"/>
      </c>
    </row>
    <row r="562" spans="2:12" ht="12.75">
      <c r="B562" s="52">
        <f t="shared" si="69"/>
      </c>
      <c r="C562" s="52"/>
      <c r="D562" s="20">
        <f t="shared" si="64"/>
      </c>
      <c r="E562" s="20">
        <f t="shared" si="65"/>
      </c>
      <c r="F562" s="47">
        <f t="shared" si="66"/>
      </c>
      <c r="G562" s="47"/>
      <c r="H562" s="47"/>
      <c r="I562" s="20">
        <f t="shared" si="67"/>
      </c>
      <c r="J562" s="20">
        <f t="shared" si="68"/>
      </c>
      <c r="K562" s="20">
        <f t="shared" si="70"/>
      </c>
      <c r="L562" s="19">
        <f t="shared" si="71"/>
      </c>
    </row>
    <row r="563" spans="2:12" ht="12.75">
      <c r="B563" s="52">
        <f t="shared" si="69"/>
      </c>
      <c r="C563" s="52"/>
      <c r="D563" s="20">
        <f t="shared" si="64"/>
      </c>
      <c r="E563" s="20">
        <f t="shared" si="65"/>
      </c>
      <c r="F563" s="47">
        <f t="shared" si="66"/>
      </c>
      <c r="G563" s="47"/>
      <c r="H563" s="47"/>
      <c r="I563" s="20">
        <f t="shared" si="67"/>
      </c>
      <c r="J563" s="20">
        <f t="shared" si="68"/>
      </c>
      <c r="K563" s="20">
        <f t="shared" si="70"/>
      </c>
      <c r="L563" s="19">
        <f t="shared" si="71"/>
      </c>
    </row>
    <row r="564" spans="2:12" ht="12.75">
      <c r="B564" s="52">
        <f t="shared" si="69"/>
      </c>
      <c r="C564" s="52"/>
      <c r="D564" s="20">
        <f t="shared" si="64"/>
      </c>
      <c r="E564" s="20">
        <f t="shared" si="65"/>
      </c>
      <c r="F564" s="47">
        <f t="shared" si="66"/>
      </c>
      <c r="G564" s="47"/>
      <c r="H564" s="47"/>
      <c r="I564" s="20">
        <f t="shared" si="67"/>
      </c>
      <c r="J564" s="20">
        <f t="shared" si="68"/>
      </c>
      <c r="K564" s="20">
        <f t="shared" si="70"/>
      </c>
      <c r="L564" s="19">
        <f t="shared" si="71"/>
      </c>
    </row>
    <row r="565" spans="2:12" ht="12.75">
      <c r="B565" s="52">
        <f t="shared" si="69"/>
      </c>
      <c r="C565" s="52"/>
      <c r="D565" s="20">
        <f t="shared" si="64"/>
      </c>
      <c r="E565" s="20">
        <f t="shared" si="65"/>
      </c>
      <c r="F565" s="47">
        <f t="shared" si="66"/>
      </c>
      <c r="G565" s="47"/>
      <c r="H565" s="47"/>
      <c r="I565" s="20">
        <f t="shared" si="67"/>
      </c>
      <c r="J565" s="20">
        <f t="shared" si="68"/>
      </c>
      <c r="K565" s="20">
        <f t="shared" si="70"/>
      </c>
      <c r="L565" s="19">
        <f t="shared" si="71"/>
      </c>
    </row>
    <row r="566" spans="2:12" ht="12.75">
      <c r="B566" s="52">
        <f t="shared" si="69"/>
      </c>
      <c r="C566" s="52"/>
      <c r="D566" s="20">
        <f t="shared" si="64"/>
      </c>
      <c r="E566" s="20">
        <f t="shared" si="65"/>
      </c>
      <c r="F566" s="47">
        <f t="shared" si="66"/>
      </c>
      <c r="G566" s="47"/>
      <c r="H566" s="47"/>
      <c r="I566" s="20">
        <f t="shared" si="67"/>
      </c>
      <c r="J566" s="20">
        <f t="shared" si="68"/>
      </c>
      <c r="K566" s="20">
        <f t="shared" si="70"/>
      </c>
      <c r="L566" s="19">
        <f t="shared" si="71"/>
      </c>
    </row>
    <row r="567" spans="2:12" ht="12.75">
      <c r="B567" s="52">
        <f t="shared" si="69"/>
      </c>
      <c r="C567" s="52"/>
      <c r="D567" s="20">
        <f t="shared" si="64"/>
      </c>
      <c r="E567" s="20">
        <f t="shared" si="65"/>
      </c>
      <c r="F567" s="47">
        <f t="shared" si="66"/>
      </c>
      <c r="G567" s="47"/>
      <c r="H567" s="47"/>
      <c r="I567" s="20">
        <f t="shared" si="67"/>
      </c>
      <c r="J567" s="20">
        <f t="shared" si="68"/>
      </c>
      <c r="K567" s="20">
        <f t="shared" si="70"/>
      </c>
      <c r="L567" s="19">
        <f t="shared" si="71"/>
      </c>
    </row>
    <row r="568" spans="2:12" ht="12.75">
      <c r="B568" s="52">
        <f t="shared" si="69"/>
      </c>
      <c r="C568" s="52"/>
      <c r="D568" s="20">
        <f t="shared" si="64"/>
      </c>
      <c r="E568" s="20">
        <f t="shared" si="65"/>
      </c>
      <c r="F568" s="47">
        <f t="shared" si="66"/>
      </c>
      <c r="G568" s="47"/>
      <c r="H568" s="47"/>
      <c r="I568" s="20">
        <f t="shared" si="67"/>
      </c>
      <c r="J568" s="20">
        <f t="shared" si="68"/>
      </c>
      <c r="K568" s="20">
        <f t="shared" si="70"/>
      </c>
      <c r="L568" s="19">
        <f t="shared" si="71"/>
      </c>
    </row>
    <row r="569" spans="2:12" ht="12.75">
      <c r="B569" s="52">
        <f t="shared" si="69"/>
      </c>
      <c r="C569" s="52"/>
      <c r="D569" s="20">
        <f t="shared" si="64"/>
      </c>
      <c r="E569" s="20">
        <f t="shared" si="65"/>
      </c>
      <c r="F569" s="47">
        <f t="shared" si="66"/>
      </c>
      <c r="G569" s="47"/>
      <c r="H569" s="47"/>
      <c r="I569" s="20">
        <f t="shared" si="67"/>
      </c>
      <c r="J569" s="20">
        <f t="shared" si="68"/>
      </c>
      <c r="K569" s="20">
        <f t="shared" si="70"/>
      </c>
      <c r="L569" s="19">
        <f t="shared" si="71"/>
      </c>
    </row>
    <row r="570" spans="2:12" ht="12.75">
      <c r="B570" s="52">
        <f t="shared" si="69"/>
      </c>
      <c r="C570" s="52"/>
      <c r="D570" s="20">
        <f t="shared" si="64"/>
      </c>
      <c r="E570" s="20">
        <f t="shared" si="65"/>
      </c>
      <c r="F570" s="47">
        <f t="shared" si="66"/>
      </c>
      <c r="G570" s="47"/>
      <c r="H570" s="47"/>
      <c r="I570" s="20">
        <f t="shared" si="67"/>
      </c>
      <c r="J570" s="20">
        <f t="shared" si="68"/>
      </c>
      <c r="K570" s="20">
        <f t="shared" si="70"/>
      </c>
      <c r="L570" s="19">
        <f t="shared" si="71"/>
      </c>
    </row>
    <row r="571" spans="2:12" ht="12.75">
      <c r="B571" s="52">
        <f t="shared" si="69"/>
      </c>
      <c r="C571" s="52"/>
      <c r="D571" s="20">
        <f t="shared" si="64"/>
      </c>
      <c r="E571" s="20">
        <f t="shared" si="65"/>
      </c>
      <c r="F571" s="47">
        <f t="shared" si="66"/>
      </c>
      <c r="G571" s="47"/>
      <c r="H571" s="47"/>
      <c r="I571" s="20">
        <f t="shared" si="67"/>
      </c>
      <c r="J571" s="20">
        <f t="shared" si="68"/>
      </c>
      <c r="K571" s="20">
        <f t="shared" si="70"/>
      </c>
      <c r="L571" s="19">
        <f t="shared" si="71"/>
      </c>
    </row>
    <row r="572" spans="2:12" ht="12.75">
      <c r="B572" s="52">
        <f t="shared" si="69"/>
      </c>
      <c r="C572" s="52"/>
      <c r="D572" s="20">
        <f t="shared" si="64"/>
      </c>
      <c r="E572" s="20">
        <f t="shared" si="65"/>
      </c>
      <c r="F572" s="47">
        <f t="shared" si="66"/>
      </c>
      <c r="G572" s="47"/>
      <c r="H572" s="47"/>
      <c r="I572" s="20">
        <f t="shared" si="67"/>
      </c>
      <c r="J572" s="20">
        <f t="shared" si="68"/>
      </c>
      <c r="K572" s="20">
        <f t="shared" si="70"/>
      </c>
      <c r="L572" s="19">
        <f t="shared" si="71"/>
      </c>
    </row>
    <row r="573" spans="2:12" ht="12.75">
      <c r="B573" s="52">
        <f t="shared" si="69"/>
      </c>
      <c r="C573" s="52"/>
      <c r="D573" s="20">
        <f t="shared" si="64"/>
      </c>
      <c r="E573" s="20">
        <f t="shared" si="65"/>
      </c>
      <c r="F573" s="47">
        <f t="shared" si="66"/>
      </c>
      <c r="G573" s="47"/>
      <c r="H573" s="47"/>
      <c r="I573" s="20">
        <f t="shared" si="67"/>
      </c>
      <c r="J573" s="20">
        <f t="shared" si="68"/>
      </c>
      <c r="K573" s="20">
        <f t="shared" si="70"/>
      </c>
      <c r="L573" s="19">
        <f t="shared" si="71"/>
      </c>
    </row>
    <row r="574" spans="2:12" ht="12.75">
      <c r="B574" s="52">
        <f t="shared" si="69"/>
      </c>
      <c r="C574" s="52"/>
      <c r="D574" s="20">
        <f t="shared" si="64"/>
      </c>
      <c r="E574" s="20">
        <f t="shared" si="65"/>
      </c>
      <c r="F574" s="47">
        <f t="shared" si="66"/>
      </c>
      <c r="G574" s="47"/>
      <c r="H574" s="47"/>
      <c r="I574" s="20">
        <f t="shared" si="67"/>
      </c>
      <c r="J574" s="20">
        <f t="shared" si="68"/>
      </c>
      <c r="K574" s="20">
        <f t="shared" si="70"/>
      </c>
      <c r="L574" s="19">
        <f t="shared" si="71"/>
      </c>
    </row>
    <row r="575" spans="2:12" ht="12.75">
      <c r="B575" s="52">
        <f t="shared" si="69"/>
      </c>
      <c r="C575" s="52"/>
      <c r="D575" s="20">
        <f t="shared" si="64"/>
      </c>
      <c r="E575" s="20">
        <f t="shared" si="65"/>
      </c>
      <c r="F575" s="47">
        <f t="shared" si="66"/>
      </c>
      <c r="G575" s="47"/>
      <c r="H575" s="47"/>
      <c r="I575" s="20">
        <f t="shared" si="67"/>
      </c>
      <c r="J575" s="20">
        <f t="shared" si="68"/>
      </c>
      <c r="K575" s="20">
        <f t="shared" si="70"/>
      </c>
      <c r="L575" s="19">
        <f t="shared" si="71"/>
      </c>
    </row>
    <row r="576" spans="2:12" ht="12.75">
      <c r="B576" s="52">
        <f t="shared" si="69"/>
      </c>
      <c r="C576" s="52"/>
      <c r="D576" s="20">
        <f t="shared" si="64"/>
      </c>
      <c r="E576" s="20">
        <f t="shared" si="65"/>
      </c>
      <c r="F576" s="47">
        <f t="shared" si="66"/>
      </c>
      <c r="G576" s="47"/>
      <c r="H576" s="47"/>
      <c r="I576" s="20">
        <f t="shared" si="67"/>
      </c>
      <c r="J576" s="20">
        <f t="shared" si="68"/>
      </c>
      <c r="K576" s="20">
        <f t="shared" si="70"/>
      </c>
      <c r="L576" s="19">
        <f t="shared" si="71"/>
      </c>
    </row>
    <row r="577" spans="2:12" ht="12.75">
      <c r="B577" s="52">
        <f t="shared" si="69"/>
      </c>
      <c r="C577" s="52"/>
      <c r="D577" s="20">
        <f t="shared" si="64"/>
      </c>
      <c r="E577" s="20">
        <f t="shared" si="65"/>
      </c>
      <c r="F577" s="47">
        <f t="shared" si="66"/>
      </c>
      <c r="G577" s="47"/>
      <c r="H577" s="47"/>
      <c r="I577" s="20">
        <f t="shared" si="67"/>
      </c>
      <c r="J577" s="20">
        <f t="shared" si="68"/>
      </c>
      <c r="K577" s="20">
        <f t="shared" si="70"/>
      </c>
      <c r="L577" s="19">
        <f t="shared" si="71"/>
      </c>
    </row>
    <row r="578" spans="2:12" ht="12.75">
      <c r="B578" s="52">
        <f t="shared" si="69"/>
      </c>
      <c r="C578" s="52"/>
      <c r="D578" s="20">
        <f t="shared" si="64"/>
      </c>
      <c r="E578" s="20">
        <f t="shared" si="65"/>
      </c>
      <c r="F578" s="47">
        <f t="shared" si="66"/>
      </c>
      <c r="G578" s="47"/>
      <c r="H578" s="47"/>
      <c r="I578" s="20">
        <f t="shared" si="67"/>
      </c>
      <c r="J578" s="20">
        <f t="shared" si="68"/>
      </c>
      <c r="K578" s="20">
        <f t="shared" si="70"/>
      </c>
      <c r="L578" s="19">
        <f t="shared" si="71"/>
      </c>
    </row>
    <row r="579" spans="2:12" ht="12.75">
      <c r="B579" s="52">
        <f t="shared" si="69"/>
      </c>
      <c r="C579" s="52"/>
      <c r="D579" s="20">
        <f t="shared" si="64"/>
      </c>
      <c r="E579" s="20">
        <f t="shared" si="65"/>
      </c>
      <c r="F579" s="47">
        <f t="shared" si="66"/>
      </c>
      <c r="G579" s="47"/>
      <c r="H579" s="47"/>
      <c r="I579" s="20">
        <f t="shared" si="67"/>
      </c>
      <c r="J579" s="20">
        <f t="shared" si="68"/>
      </c>
      <c r="K579" s="20">
        <f t="shared" si="70"/>
      </c>
      <c r="L579" s="19">
        <f t="shared" si="71"/>
      </c>
    </row>
    <row r="580" spans="2:12" ht="12.75">
      <c r="B580" s="52">
        <f t="shared" si="69"/>
      </c>
      <c r="C580" s="52"/>
      <c r="D580" s="20">
        <f t="shared" si="64"/>
      </c>
      <c r="E580" s="20">
        <f t="shared" si="65"/>
      </c>
      <c r="F580" s="47">
        <f t="shared" si="66"/>
      </c>
      <c r="G580" s="47"/>
      <c r="H580" s="47"/>
      <c r="I580" s="20">
        <f t="shared" si="67"/>
      </c>
      <c r="J580" s="20">
        <f t="shared" si="68"/>
      </c>
      <c r="K580" s="20">
        <f t="shared" si="70"/>
      </c>
      <c r="L580" s="19">
        <f t="shared" si="71"/>
      </c>
    </row>
    <row r="581" spans="2:12" ht="12.75">
      <c r="B581" s="52">
        <f t="shared" si="69"/>
      </c>
      <c r="C581" s="52"/>
      <c r="D581" s="20">
        <f t="shared" si="64"/>
      </c>
      <c r="E581" s="20">
        <f t="shared" si="65"/>
      </c>
      <c r="F581" s="47">
        <f t="shared" si="66"/>
      </c>
      <c r="G581" s="47"/>
      <c r="H581" s="47"/>
      <c r="I581" s="20">
        <f t="shared" si="67"/>
      </c>
      <c r="J581" s="20">
        <f t="shared" si="68"/>
      </c>
      <c r="K581" s="20">
        <f t="shared" si="70"/>
      </c>
      <c r="L581" s="19">
        <f t="shared" si="71"/>
      </c>
    </row>
    <row r="582" spans="2:12" ht="12.75">
      <c r="B582" s="52">
        <f t="shared" si="69"/>
      </c>
      <c r="C582" s="52"/>
      <c r="D582" s="20">
        <f t="shared" si="64"/>
      </c>
      <c r="E582" s="20">
        <f t="shared" si="65"/>
      </c>
      <c r="F582" s="47">
        <f t="shared" si="66"/>
      </c>
      <c r="G582" s="47"/>
      <c r="H582" s="47"/>
      <c r="I582" s="20">
        <f t="shared" si="67"/>
      </c>
      <c r="J582" s="20">
        <f t="shared" si="68"/>
      </c>
      <c r="K582" s="20">
        <f t="shared" si="70"/>
      </c>
      <c r="L582" s="19">
        <f t="shared" si="71"/>
      </c>
    </row>
    <row r="583" spans="2:12" ht="12.75">
      <c r="B583" s="52">
        <f t="shared" si="69"/>
      </c>
      <c r="C583" s="52"/>
      <c r="D583" s="20">
        <f t="shared" si="64"/>
      </c>
      <c r="E583" s="20">
        <f t="shared" si="65"/>
      </c>
      <c r="F583" s="47">
        <f t="shared" si="66"/>
      </c>
      <c r="G583" s="47"/>
      <c r="H583" s="47"/>
      <c r="I583" s="20">
        <f t="shared" si="67"/>
      </c>
      <c r="J583" s="20">
        <f t="shared" si="68"/>
      </c>
      <c r="K583" s="20">
        <f t="shared" si="70"/>
      </c>
      <c r="L583" s="19">
        <f t="shared" si="71"/>
      </c>
    </row>
    <row r="584" spans="2:12" ht="12.75">
      <c r="B584" s="52">
        <f t="shared" si="69"/>
      </c>
      <c r="C584" s="52"/>
      <c r="D584" s="20">
        <f t="shared" si="64"/>
      </c>
      <c r="E584" s="20">
        <f t="shared" si="65"/>
      </c>
      <c r="F584" s="47">
        <f t="shared" si="66"/>
      </c>
      <c r="G584" s="47"/>
      <c r="H584" s="47"/>
      <c r="I584" s="20">
        <f t="shared" si="67"/>
      </c>
      <c r="J584" s="20">
        <f t="shared" si="68"/>
      </c>
      <c r="K584" s="20">
        <f t="shared" si="70"/>
      </c>
      <c r="L584" s="19">
        <f t="shared" si="71"/>
      </c>
    </row>
    <row r="585" spans="2:12" ht="12.75">
      <c r="B585" s="52">
        <f t="shared" si="69"/>
      </c>
      <c r="C585" s="52"/>
      <c r="D585" s="20">
        <f t="shared" si="64"/>
      </c>
      <c r="E585" s="20">
        <f t="shared" si="65"/>
      </c>
      <c r="F585" s="47">
        <f t="shared" si="66"/>
      </c>
      <c r="G585" s="47"/>
      <c r="H585" s="47"/>
      <c r="I585" s="20">
        <f t="shared" si="67"/>
      </c>
      <c r="J585" s="20">
        <f t="shared" si="68"/>
      </c>
      <c r="K585" s="20">
        <f t="shared" si="70"/>
      </c>
      <c r="L585" s="19">
        <f t="shared" si="71"/>
      </c>
    </row>
    <row r="586" spans="2:12" ht="12.75">
      <c r="B586" s="52">
        <f t="shared" si="69"/>
      </c>
      <c r="C586" s="52"/>
      <c r="D586" s="20">
        <f t="shared" si="64"/>
      </c>
      <c r="E586" s="20">
        <f t="shared" si="65"/>
      </c>
      <c r="F586" s="47">
        <f t="shared" si="66"/>
      </c>
      <c r="G586" s="47"/>
      <c r="H586" s="47"/>
      <c r="I586" s="20">
        <f t="shared" si="67"/>
      </c>
      <c r="J586" s="20">
        <f t="shared" si="68"/>
      </c>
      <c r="K586" s="20">
        <f t="shared" si="70"/>
      </c>
      <c r="L586" s="19">
        <f t="shared" si="71"/>
      </c>
    </row>
    <row r="587" spans="2:12" ht="12.75">
      <c r="B587" s="52">
        <f t="shared" si="69"/>
      </c>
      <c r="C587" s="52"/>
      <c r="D587" s="20">
        <f t="shared" si="64"/>
      </c>
      <c r="E587" s="20">
        <f t="shared" si="65"/>
      </c>
      <c r="F587" s="47">
        <f t="shared" si="66"/>
      </c>
      <c r="G587" s="47"/>
      <c r="H587" s="47"/>
      <c r="I587" s="20">
        <f t="shared" si="67"/>
      </c>
      <c r="J587" s="20">
        <f t="shared" si="68"/>
      </c>
      <c r="K587" s="20">
        <f t="shared" si="70"/>
      </c>
      <c r="L587" s="19">
        <f t="shared" si="71"/>
      </c>
    </row>
    <row r="588" spans="2:12" ht="12.75">
      <c r="B588" s="52">
        <f t="shared" si="69"/>
      </c>
      <c r="C588" s="52"/>
      <c r="D588" s="20">
        <f t="shared" si="64"/>
      </c>
      <c r="E588" s="20">
        <f t="shared" si="65"/>
      </c>
      <c r="F588" s="47">
        <f t="shared" si="66"/>
      </c>
      <c r="G588" s="47"/>
      <c r="H588" s="47"/>
      <c r="I588" s="20">
        <f t="shared" si="67"/>
      </c>
      <c r="J588" s="20">
        <f t="shared" si="68"/>
      </c>
      <c r="K588" s="20">
        <f t="shared" si="70"/>
      </c>
      <c r="L588" s="19">
        <f t="shared" si="71"/>
      </c>
    </row>
    <row r="589" spans="2:12" ht="12.75">
      <c r="B589" s="52">
        <f t="shared" si="69"/>
      </c>
      <c r="C589" s="52"/>
      <c r="D589" s="20">
        <f t="shared" si="64"/>
      </c>
      <c r="E589" s="20">
        <f t="shared" si="65"/>
      </c>
      <c r="F589" s="47">
        <f t="shared" si="66"/>
      </c>
      <c r="G589" s="47"/>
      <c r="H589" s="47"/>
      <c r="I589" s="20">
        <f t="shared" si="67"/>
      </c>
      <c r="J589" s="20">
        <f t="shared" si="68"/>
      </c>
      <c r="K589" s="20">
        <f t="shared" si="70"/>
      </c>
      <c r="L589" s="19">
        <f t="shared" si="71"/>
      </c>
    </row>
    <row r="590" spans="2:12" ht="12.75">
      <c r="B590" s="52">
        <f t="shared" si="69"/>
      </c>
      <c r="C590" s="52"/>
      <c r="D590" s="20">
        <f t="shared" si="64"/>
      </c>
      <c r="E590" s="20">
        <f t="shared" si="65"/>
      </c>
      <c r="F590" s="47">
        <f t="shared" si="66"/>
      </c>
      <c r="G590" s="47"/>
      <c r="H590" s="47"/>
      <c r="I590" s="20">
        <f t="shared" si="67"/>
      </c>
      <c r="J590" s="20">
        <f t="shared" si="68"/>
      </c>
      <c r="K590" s="20">
        <f t="shared" si="70"/>
      </c>
      <c r="L590" s="19">
        <f t="shared" si="71"/>
      </c>
    </row>
    <row r="591" spans="2:12" ht="12.75">
      <c r="B591" s="52">
        <f t="shared" si="69"/>
      </c>
      <c r="C591" s="52"/>
      <c r="D591" s="20">
        <f t="shared" si="64"/>
      </c>
      <c r="E591" s="20">
        <f t="shared" si="65"/>
      </c>
      <c r="F591" s="47">
        <f t="shared" si="66"/>
      </c>
      <c r="G591" s="47"/>
      <c r="H591" s="47"/>
      <c r="I591" s="20">
        <f t="shared" si="67"/>
      </c>
      <c r="J591" s="20">
        <f t="shared" si="68"/>
      </c>
      <c r="K591" s="20">
        <f t="shared" si="70"/>
      </c>
      <c r="L591" s="19">
        <f t="shared" si="71"/>
      </c>
    </row>
    <row r="592" spans="2:12" ht="12.75">
      <c r="B592" s="52">
        <f t="shared" si="69"/>
      </c>
      <c r="C592" s="52"/>
      <c r="D592" s="20">
        <f t="shared" si="64"/>
      </c>
      <c r="E592" s="20">
        <f t="shared" si="65"/>
      </c>
      <c r="F592" s="47">
        <f t="shared" si="66"/>
      </c>
      <c r="G592" s="47"/>
      <c r="H592" s="47"/>
      <c r="I592" s="20">
        <f t="shared" si="67"/>
      </c>
      <c r="J592" s="20">
        <f t="shared" si="68"/>
      </c>
      <c r="K592" s="20">
        <f t="shared" si="70"/>
      </c>
      <c r="L592" s="19">
        <f t="shared" si="71"/>
      </c>
    </row>
    <row r="593" spans="2:12" ht="12.75">
      <c r="B593" s="52">
        <f t="shared" si="69"/>
      </c>
      <c r="C593" s="52"/>
      <c r="D593" s="20">
        <f t="shared" si="64"/>
      </c>
      <c r="E593" s="20">
        <f t="shared" si="65"/>
      </c>
      <c r="F593" s="47">
        <f t="shared" si="66"/>
      </c>
      <c r="G593" s="47"/>
      <c r="H593" s="47"/>
      <c r="I593" s="20">
        <f t="shared" si="67"/>
      </c>
      <c r="J593" s="20">
        <f t="shared" si="68"/>
      </c>
      <c r="K593" s="20">
        <f t="shared" si="70"/>
      </c>
      <c r="L593" s="19">
        <f t="shared" si="71"/>
      </c>
    </row>
    <row r="594" spans="2:12" ht="12.75">
      <c r="B594" s="52">
        <f t="shared" si="69"/>
      </c>
      <c r="C594" s="52"/>
      <c r="D594" s="20">
        <f t="shared" si="64"/>
      </c>
      <c r="E594" s="20">
        <f t="shared" si="65"/>
      </c>
      <c r="F594" s="47">
        <f t="shared" si="66"/>
      </c>
      <c r="G594" s="47"/>
      <c r="H594" s="47"/>
      <c r="I594" s="20">
        <f t="shared" si="67"/>
      </c>
      <c r="J594" s="20">
        <f t="shared" si="68"/>
      </c>
      <c r="K594" s="20">
        <f t="shared" si="70"/>
      </c>
      <c r="L594" s="19">
        <f t="shared" si="71"/>
      </c>
    </row>
    <row r="595" spans="2:12" ht="12.75">
      <c r="B595" s="52">
        <f t="shared" si="69"/>
      </c>
      <c r="C595" s="52"/>
      <c r="D595" s="20">
        <f t="shared" si="64"/>
      </c>
      <c r="E595" s="20">
        <f t="shared" si="65"/>
      </c>
      <c r="F595" s="47">
        <f t="shared" si="66"/>
      </c>
      <c r="G595" s="47"/>
      <c r="H595" s="47"/>
      <c r="I595" s="20">
        <f t="shared" si="67"/>
      </c>
      <c r="J595" s="20">
        <f t="shared" si="68"/>
      </c>
      <c r="K595" s="20">
        <f t="shared" si="70"/>
      </c>
      <c r="L595" s="19">
        <f t="shared" si="71"/>
      </c>
    </row>
    <row r="596" spans="2:12" ht="12.75">
      <c r="B596" s="52">
        <f t="shared" si="69"/>
      </c>
      <c r="C596" s="52"/>
      <c r="D596" s="20">
        <f t="shared" si="64"/>
      </c>
      <c r="E596" s="20">
        <f t="shared" si="65"/>
      </c>
      <c r="F596" s="47">
        <f t="shared" si="66"/>
      </c>
      <c r="G596" s="47"/>
      <c r="H596" s="47"/>
      <c r="I596" s="20">
        <f t="shared" si="67"/>
      </c>
      <c r="J596" s="20">
        <f t="shared" si="68"/>
      </c>
      <c r="K596" s="20">
        <f t="shared" si="70"/>
      </c>
      <c r="L596" s="19">
        <f t="shared" si="71"/>
      </c>
    </row>
    <row r="597" spans="2:12" ht="12.75">
      <c r="B597" s="52">
        <f t="shared" si="69"/>
      </c>
      <c r="C597" s="52"/>
      <c r="D597" s="20">
        <f t="shared" si="64"/>
      </c>
      <c r="E597" s="20">
        <f t="shared" si="65"/>
      </c>
      <c r="F597" s="47">
        <f t="shared" si="66"/>
      </c>
      <c r="G597" s="47"/>
      <c r="H597" s="47"/>
      <c r="I597" s="20">
        <f t="shared" si="67"/>
      </c>
      <c r="J597" s="20">
        <f t="shared" si="68"/>
      </c>
      <c r="K597" s="20">
        <f t="shared" si="70"/>
      </c>
      <c r="L597" s="19">
        <f t="shared" si="71"/>
      </c>
    </row>
    <row r="598" spans="2:12" ht="12.75">
      <c r="B598" s="52">
        <f t="shared" si="69"/>
      </c>
      <c r="C598" s="52"/>
      <c r="D598" s="20">
        <f t="shared" si="64"/>
      </c>
      <c r="E598" s="20">
        <f t="shared" si="65"/>
      </c>
      <c r="F598" s="47">
        <f t="shared" si="66"/>
      </c>
      <c r="G598" s="47"/>
      <c r="H598" s="47"/>
      <c r="I598" s="20">
        <f t="shared" si="67"/>
      </c>
      <c r="J598" s="20">
        <f t="shared" si="68"/>
      </c>
      <c r="K598" s="20">
        <f t="shared" si="70"/>
      </c>
      <c r="L598" s="19">
        <f t="shared" si="71"/>
      </c>
    </row>
    <row r="599" spans="2:12" ht="12.75">
      <c r="B599" s="52">
        <f t="shared" si="69"/>
      </c>
      <c r="C599" s="52"/>
      <c r="D599" s="20">
        <f t="shared" si="64"/>
      </c>
      <c r="E599" s="20">
        <f t="shared" si="65"/>
      </c>
      <c r="F599" s="47">
        <f t="shared" si="66"/>
      </c>
      <c r="G599" s="47"/>
      <c r="H599" s="47"/>
      <c r="I599" s="20">
        <f t="shared" si="67"/>
      </c>
      <c r="J599" s="20">
        <f t="shared" si="68"/>
      </c>
      <c r="K599" s="20">
        <f t="shared" si="70"/>
      </c>
      <c r="L599" s="19">
        <f t="shared" si="71"/>
      </c>
    </row>
    <row r="600" spans="2:12" ht="12.75">
      <c r="B600" s="52">
        <f t="shared" si="69"/>
      </c>
      <c r="C600" s="52"/>
      <c r="D600" s="20">
        <f t="shared" si="64"/>
      </c>
      <c r="E600" s="20">
        <f t="shared" si="65"/>
      </c>
      <c r="F600" s="47">
        <f t="shared" si="66"/>
      </c>
      <c r="G600" s="47"/>
      <c r="H600" s="47"/>
      <c r="I600" s="20">
        <f t="shared" si="67"/>
      </c>
      <c r="J600" s="20">
        <f t="shared" si="68"/>
      </c>
      <c r="K600" s="20">
        <f t="shared" si="70"/>
      </c>
      <c r="L600" s="19">
        <f t="shared" si="71"/>
      </c>
    </row>
    <row r="601" spans="2:12" ht="12.75">
      <c r="B601" s="52">
        <f t="shared" si="69"/>
      </c>
      <c r="C601" s="52"/>
      <c r="D601" s="20">
        <f t="shared" si="64"/>
      </c>
      <c r="E601" s="20">
        <f t="shared" si="65"/>
      </c>
      <c r="F601" s="47">
        <f t="shared" si="66"/>
      </c>
      <c r="G601" s="47"/>
      <c r="H601" s="47"/>
      <c r="I601" s="20">
        <f t="shared" si="67"/>
      </c>
      <c r="J601" s="20">
        <f t="shared" si="68"/>
      </c>
      <c r="K601" s="20">
        <f t="shared" si="70"/>
      </c>
      <c r="L601" s="19">
        <f t="shared" si="71"/>
      </c>
    </row>
    <row r="602" spans="2:12" ht="12.75">
      <c r="B602" s="52">
        <f t="shared" si="69"/>
      </c>
      <c r="C602" s="52"/>
      <c r="D602" s="20">
        <f t="shared" si="64"/>
      </c>
      <c r="E602" s="20">
        <f t="shared" si="65"/>
      </c>
      <c r="F602" s="47">
        <f t="shared" si="66"/>
      </c>
      <c r="G602" s="47"/>
      <c r="H602" s="47"/>
      <c r="I602" s="20">
        <f t="shared" si="67"/>
      </c>
      <c r="J602" s="20">
        <f t="shared" si="68"/>
      </c>
      <c r="K602" s="20">
        <f t="shared" si="70"/>
      </c>
      <c r="L602" s="19">
        <f t="shared" si="71"/>
      </c>
    </row>
    <row r="603" spans="2:12" ht="12.75">
      <c r="B603" s="52">
        <f t="shared" si="69"/>
      </c>
      <c r="C603" s="52"/>
      <c r="D603" s="20">
        <f t="shared" si="64"/>
      </c>
      <c r="E603" s="20">
        <f t="shared" si="65"/>
      </c>
      <c r="F603" s="47">
        <f t="shared" si="66"/>
      </c>
      <c r="G603" s="47"/>
      <c r="H603" s="47"/>
      <c r="I603" s="20">
        <f t="shared" si="67"/>
      </c>
      <c r="J603" s="20">
        <f t="shared" si="68"/>
      </c>
      <c r="K603" s="20">
        <f t="shared" si="70"/>
      </c>
      <c r="L603" s="19">
        <f t="shared" si="71"/>
      </c>
    </row>
    <row r="604" spans="2:12" ht="12.75">
      <c r="B604" s="52">
        <f t="shared" si="69"/>
      </c>
      <c r="C604" s="52"/>
      <c r="D604" s="20">
        <f t="shared" si="64"/>
      </c>
      <c r="E604" s="20">
        <f t="shared" si="65"/>
      </c>
      <c r="F604" s="47">
        <f t="shared" si="66"/>
      </c>
      <c r="G604" s="47"/>
      <c r="H604" s="47"/>
      <c r="I604" s="20">
        <f t="shared" si="67"/>
      </c>
      <c r="J604" s="20">
        <f t="shared" si="68"/>
      </c>
      <c r="K604" s="20">
        <f t="shared" si="70"/>
      </c>
      <c r="L604" s="19">
        <f t="shared" si="71"/>
      </c>
    </row>
    <row r="605" spans="2:12" ht="12.75">
      <c r="B605" s="52">
        <f t="shared" si="69"/>
      </c>
      <c r="C605" s="52"/>
      <c r="D605" s="20">
        <f t="shared" si="64"/>
      </c>
      <c r="E605" s="20">
        <f t="shared" si="65"/>
      </c>
      <c r="F605" s="47">
        <f t="shared" si="66"/>
      </c>
      <c r="G605" s="47"/>
      <c r="H605" s="47"/>
      <c r="I605" s="20">
        <f t="shared" si="67"/>
      </c>
      <c r="J605" s="20">
        <f t="shared" si="68"/>
      </c>
      <c r="K605" s="20">
        <f t="shared" si="70"/>
      </c>
      <c r="L605" s="19">
        <f t="shared" si="71"/>
      </c>
    </row>
    <row r="606" spans="2:12" ht="12.75">
      <c r="B606" s="52">
        <f t="shared" si="69"/>
      </c>
      <c r="C606" s="52"/>
      <c r="D606" s="20">
        <f t="shared" si="64"/>
      </c>
      <c r="E606" s="20">
        <f t="shared" si="65"/>
      </c>
      <c r="F606" s="47">
        <f t="shared" si="66"/>
      </c>
      <c r="G606" s="47"/>
      <c r="H606" s="47"/>
      <c r="I606" s="20">
        <f t="shared" si="67"/>
      </c>
      <c r="J606" s="20">
        <f t="shared" si="68"/>
      </c>
      <c r="K606" s="20">
        <f t="shared" si="70"/>
      </c>
      <c r="L606" s="19">
        <f t="shared" si="71"/>
      </c>
    </row>
    <row r="607" spans="2:12" ht="12.75">
      <c r="B607" s="52">
        <f t="shared" si="69"/>
      </c>
      <c r="C607" s="52"/>
      <c r="D607" s="20">
        <f t="shared" si="64"/>
      </c>
      <c r="E607" s="20">
        <f t="shared" si="65"/>
      </c>
      <c r="F607" s="47">
        <f t="shared" si="66"/>
      </c>
      <c r="G607" s="47"/>
      <c r="H607" s="47"/>
      <c r="I607" s="20">
        <f t="shared" si="67"/>
      </c>
      <c r="J607" s="20">
        <f t="shared" si="68"/>
      </c>
      <c r="K607" s="20">
        <f t="shared" si="70"/>
      </c>
      <c r="L607" s="19">
        <f t="shared" si="71"/>
      </c>
    </row>
    <row r="608" spans="2:12" ht="12.75">
      <c r="B608" s="52">
        <f t="shared" si="69"/>
      </c>
      <c r="C608" s="52"/>
      <c r="D608" s="20">
        <f aca="true" t="shared" si="72" ref="D608:D671">IF(B608&lt;&gt;"",$E$15,"")</f>
      </c>
      <c r="E608" s="20">
        <f aca="true" t="shared" si="73" ref="E608:E671">IF(AND(B608&lt;&gt;"",$F$17&gt;0),$F$17,"")</f>
      </c>
      <c r="F608" s="47">
        <f aca="true" t="shared" si="74" ref="F608:F671">IF(AND(B608&lt;&gt;"",$F$19&gt;0),IF(MONTH($I$17)=MONTH(B608),$F$19,""),"")</f>
      </c>
      <c r="G608" s="47"/>
      <c r="H608" s="47"/>
      <c r="I608" s="20">
        <f aca="true" t="shared" si="75" ref="I608:I671">IF(AND(B608&lt;&gt;"",$F$21&gt;0),IF(AND(MONTH($D$22)=MONTH(B608),YEAR($D$22)=YEAR(B608)),$F$21,""),"")</f>
      </c>
      <c r="J608" s="20">
        <f aca="true" t="shared" si="76" ref="J608:J671">IF(D608&lt;&gt;"",IF(SUM(D608:I608)&gt;L607+K608,L607+K608,SUM(D608:I608)),"")</f>
      </c>
      <c r="K608" s="20">
        <f t="shared" si="70"/>
      </c>
      <c r="L608" s="19">
        <f t="shared" si="71"/>
      </c>
    </row>
    <row r="609" spans="2:12" ht="12.75">
      <c r="B609" s="52">
        <f aca="true" t="shared" si="77" ref="B609:B672">IF(AND(L608&gt;0,L608&lt;&gt;""),DATE(YEAR(B608),MONTH(B608)+1,DAY(B608)),"")</f>
      </c>
      <c r="C609" s="52"/>
      <c r="D609" s="20">
        <f t="shared" si="72"/>
      </c>
      <c r="E609" s="20">
        <f t="shared" si="73"/>
      </c>
      <c r="F609" s="47">
        <f t="shared" si="74"/>
      </c>
      <c r="G609" s="47"/>
      <c r="H609" s="47"/>
      <c r="I609" s="20">
        <f t="shared" si="75"/>
      </c>
      <c r="J609" s="20">
        <f t="shared" si="76"/>
      </c>
      <c r="K609" s="20">
        <f aca="true" t="shared" si="78" ref="K609:K672">IF(D609&lt;&gt;"",L608*$E$11/12,"")</f>
      </c>
      <c r="L609" s="19">
        <f aca="true" t="shared" si="79" ref="L609:L672">IF(D609&lt;&gt;"",L608-J609+K609,"")</f>
      </c>
    </row>
    <row r="610" spans="2:12" ht="12.75">
      <c r="B610" s="52">
        <f t="shared" si="77"/>
      </c>
      <c r="C610" s="52"/>
      <c r="D610" s="20">
        <f t="shared" si="72"/>
      </c>
      <c r="E610" s="20">
        <f t="shared" si="73"/>
      </c>
      <c r="F610" s="47">
        <f t="shared" si="74"/>
      </c>
      <c r="G610" s="47"/>
      <c r="H610" s="47"/>
      <c r="I610" s="20">
        <f t="shared" si="75"/>
      </c>
      <c r="J610" s="20">
        <f t="shared" si="76"/>
      </c>
      <c r="K610" s="20">
        <f t="shared" si="78"/>
      </c>
      <c r="L610" s="19">
        <f t="shared" si="79"/>
      </c>
    </row>
    <row r="611" spans="2:12" ht="12.75">
      <c r="B611" s="52">
        <f t="shared" si="77"/>
      </c>
      <c r="C611" s="52"/>
      <c r="D611" s="20">
        <f t="shared" si="72"/>
      </c>
      <c r="E611" s="20">
        <f t="shared" si="73"/>
      </c>
      <c r="F611" s="47">
        <f t="shared" si="74"/>
      </c>
      <c r="G611" s="47"/>
      <c r="H611" s="47"/>
      <c r="I611" s="20">
        <f t="shared" si="75"/>
      </c>
      <c r="J611" s="20">
        <f t="shared" si="76"/>
      </c>
      <c r="K611" s="20">
        <f t="shared" si="78"/>
      </c>
      <c r="L611" s="19">
        <f t="shared" si="79"/>
      </c>
    </row>
    <row r="612" spans="2:12" ht="12.75">
      <c r="B612" s="52">
        <f t="shared" si="77"/>
      </c>
      <c r="C612" s="52"/>
      <c r="D612" s="20">
        <f t="shared" si="72"/>
      </c>
      <c r="E612" s="20">
        <f t="shared" si="73"/>
      </c>
      <c r="F612" s="47">
        <f t="shared" si="74"/>
      </c>
      <c r="G612" s="47"/>
      <c r="H612" s="47"/>
      <c r="I612" s="20">
        <f t="shared" si="75"/>
      </c>
      <c r="J612" s="20">
        <f t="shared" si="76"/>
      </c>
      <c r="K612" s="20">
        <f t="shared" si="78"/>
      </c>
      <c r="L612" s="19">
        <f t="shared" si="79"/>
      </c>
    </row>
    <row r="613" spans="2:12" ht="12.75">
      <c r="B613" s="52">
        <f t="shared" si="77"/>
      </c>
      <c r="C613" s="52"/>
      <c r="D613" s="20">
        <f t="shared" si="72"/>
      </c>
      <c r="E613" s="20">
        <f t="shared" si="73"/>
      </c>
      <c r="F613" s="47">
        <f t="shared" si="74"/>
      </c>
      <c r="G613" s="47"/>
      <c r="H613" s="47"/>
      <c r="I613" s="20">
        <f t="shared" si="75"/>
      </c>
      <c r="J613" s="20">
        <f t="shared" si="76"/>
      </c>
      <c r="K613" s="20">
        <f t="shared" si="78"/>
      </c>
      <c r="L613" s="19">
        <f t="shared" si="79"/>
      </c>
    </row>
    <row r="614" spans="2:12" ht="12.75">
      <c r="B614" s="52">
        <f t="shared" si="77"/>
      </c>
      <c r="C614" s="52"/>
      <c r="D614" s="20">
        <f t="shared" si="72"/>
      </c>
      <c r="E614" s="20">
        <f t="shared" si="73"/>
      </c>
      <c r="F614" s="47">
        <f t="shared" si="74"/>
      </c>
      <c r="G614" s="47"/>
      <c r="H614" s="47"/>
      <c r="I614" s="20">
        <f t="shared" si="75"/>
      </c>
      <c r="J614" s="20">
        <f t="shared" si="76"/>
      </c>
      <c r="K614" s="20">
        <f t="shared" si="78"/>
      </c>
      <c r="L614" s="19">
        <f t="shared" si="79"/>
      </c>
    </row>
    <row r="615" spans="2:12" ht="12.75">
      <c r="B615" s="52">
        <f t="shared" si="77"/>
      </c>
      <c r="C615" s="52"/>
      <c r="D615" s="20">
        <f t="shared" si="72"/>
      </c>
      <c r="E615" s="20">
        <f t="shared" si="73"/>
      </c>
      <c r="F615" s="47">
        <f t="shared" si="74"/>
      </c>
      <c r="G615" s="47"/>
      <c r="H615" s="47"/>
      <c r="I615" s="20">
        <f t="shared" si="75"/>
      </c>
      <c r="J615" s="20">
        <f t="shared" si="76"/>
      </c>
      <c r="K615" s="20">
        <f t="shared" si="78"/>
      </c>
      <c r="L615" s="19">
        <f t="shared" si="79"/>
      </c>
    </row>
    <row r="616" spans="2:12" ht="12.75">
      <c r="B616" s="52">
        <f t="shared" si="77"/>
      </c>
      <c r="C616" s="52"/>
      <c r="D616" s="20">
        <f t="shared" si="72"/>
      </c>
      <c r="E616" s="20">
        <f t="shared" si="73"/>
      </c>
      <c r="F616" s="47">
        <f t="shared" si="74"/>
      </c>
      <c r="G616" s="47"/>
      <c r="H616" s="47"/>
      <c r="I616" s="20">
        <f t="shared" si="75"/>
      </c>
      <c r="J616" s="20">
        <f t="shared" si="76"/>
      </c>
      <c r="K616" s="20">
        <f t="shared" si="78"/>
      </c>
      <c r="L616" s="19">
        <f t="shared" si="79"/>
      </c>
    </row>
    <row r="617" spans="2:12" ht="12.75">
      <c r="B617" s="52">
        <f t="shared" si="77"/>
      </c>
      <c r="C617" s="52"/>
      <c r="D617" s="20">
        <f t="shared" si="72"/>
      </c>
      <c r="E617" s="20">
        <f t="shared" si="73"/>
      </c>
      <c r="F617" s="47">
        <f t="shared" si="74"/>
      </c>
      <c r="G617" s="47"/>
      <c r="H617" s="47"/>
      <c r="I617" s="20">
        <f t="shared" si="75"/>
      </c>
      <c r="J617" s="20">
        <f t="shared" si="76"/>
      </c>
      <c r="K617" s="20">
        <f t="shared" si="78"/>
      </c>
      <c r="L617" s="19">
        <f t="shared" si="79"/>
      </c>
    </row>
    <row r="618" spans="2:12" ht="12.75">
      <c r="B618" s="52">
        <f t="shared" si="77"/>
      </c>
      <c r="C618" s="52"/>
      <c r="D618" s="20">
        <f t="shared" si="72"/>
      </c>
      <c r="E618" s="20">
        <f t="shared" si="73"/>
      </c>
      <c r="F618" s="47">
        <f t="shared" si="74"/>
      </c>
      <c r="G618" s="47"/>
      <c r="H618" s="47"/>
      <c r="I618" s="20">
        <f t="shared" si="75"/>
      </c>
      <c r="J618" s="20">
        <f t="shared" si="76"/>
      </c>
      <c r="K618" s="20">
        <f t="shared" si="78"/>
      </c>
      <c r="L618" s="19">
        <f t="shared" si="79"/>
      </c>
    </row>
    <row r="619" spans="2:12" ht="12.75">
      <c r="B619" s="52">
        <f t="shared" si="77"/>
      </c>
      <c r="C619" s="52"/>
      <c r="D619" s="20">
        <f t="shared" si="72"/>
      </c>
      <c r="E619" s="20">
        <f t="shared" si="73"/>
      </c>
      <c r="F619" s="47">
        <f t="shared" si="74"/>
      </c>
      <c r="G619" s="47"/>
      <c r="H619" s="47"/>
      <c r="I619" s="20">
        <f t="shared" si="75"/>
      </c>
      <c r="J619" s="20">
        <f t="shared" si="76"/>
      </c>
      <c r="K619" s="20">
        <f t="shared" si="78"/>
      </c>
      <c r="L619" s="19">
        <f t="shared" si="79"/>
      </c>
    </row>
    <row r="620" spans="2:12" ht="12.75">
      <c r="B620" s="52">
        <f t="shared" si="77"/>
      </c>
      <c r="C620" s="52"/>
      <c r="D620" s="20">
        <f t="shared" si="72"/>
      </c>
      <c r="E620" s="20">
        <f t="shared" si="73"/>
      </c>
      <c r="F620" s="47">
        <f t="shared" si="74"/>
      </c>
      <c r="G620" s="47"/>
      <c r="H620" s="47"/>
      <c r="I620" s="20">
        <f t="shared" si="75"/>
      </c>
      <c r="J620" s="20">
        <f t="shared" si="76"/>
      </c>
      <c r="K620" s="20">
        <f t="shared" si="78"/>
      </c>
      <c r="L620" s="19">
        <f t="shared" si="79"/>
      </c>
    </row>
    <row r="621" spans="2:12" ht="12.75">
      <c r="B621" s="52">
        <f t="shared" si="77"/>
      </c>
      <c r="C621" s="52"/>
      <c r="D621" s="20">
        <f t="shared" si="72"/>
      </c>
      <c r="E621" s="20">
        <f t="shared" si="73"/>
      </c>
      <c r="F621" s="47">
        <f t="shared" si="74"/>
      </c>
      <c r="G621" s="47"/>
      <c r="H621" s="47"/>
      <c r="I621" s="20">
        <f t="shared" si="75"/>
      </c>
      <c r="J621" s="20">
        <f t="shared" si="76"/>
      </c>
      <c r="K621" s="20">
        <f t="shared" si="78"/>
      </c>
      <c r="L621" s="19">
        <f t="shared" si="79"/>
      </c>
    </row>
    <row r="622" spans="2:12" ht="12.75">
      <c r="B622" s="52">
        <f t="shared" si="77"/>
      </c>
      <c r="C622" s="52"/>
      <c r="D622" s="20">
        <f t="shared" si="72"/>
      </c>
      <c r="E622" s="20">
        <f t="shared" si="73"/>
      </c>
      <c r="F622" s="47">
        <f t="shared" si="74"/>
      </c>
      <c r="G622" s="47"/>
      <c r="H622" s="47"/>
      <c r="I622" s="20">
        <f t="shared" si="75"/>
      </c>
      <c r="J622" s="20">
        <f t="shared" si="76"/>
      </c>
      <c r="K622" s="20">
        <f t="shared" si="78"/>
      </c>
      <c r="L622" s="19">
        <f t="shared" si="79"/>
      </c>
    </row>
    <row r="623" spans="2:12" ht="12.75">
      <c r="B623" s="52">
        <f t="shared" si="77"/>
      </c>
      <c r="C623" s="52"/>
      <c r="D623" s="20">
        <f t="shared" si="72"/>
      </c>
      <c r="E623" s="20">
        <f t="shared" si="73"/>
      </c>
      <c r="F623" s="47">
        <f t="shared" si="74"/>
      </c>
      <c r="G623" s="47"/>
      <c r="H623" s="47"/>
      <c r="I623" s="20">
        <f t="shared" si="75"/>
      </c>
      <c r="J623" s="20">
        <f t="shared" si="76"/>
      </c>
      <c r="K623" s="20">
        <f t="shared" si="78"/>
      </c>
      <c r="L623" s="19">
        <f t="shared" si="79"/>
      </c>
    </row>
    <row r="624" spans="2:12" ht="12.75">
      <c r="B624" s="52">
        <f t="shared" si="77"/>
      </c>
      <c r="C624" s="52"/>
      <c r="D624" s="20">
        <f t="shared" si="72"/>
      </c>
      <c r="E624" s="20">
        <f t="shared" si="73"/>
      </c>
      <c r="F624" s="47">
        <f t="shared" si="74"/>
      </c>
      <c r="G624" s="47"/>
      <c r="H624" s="47"/>
      <c r="I624" s="20">
        <f t="shared" si="75"/>
      </c>
      <c r="J624" s="20">
        <f t="shared" si="76"/>
      </c>
      <c r="K624" s="20">
        <f t="shared" si="78"/>
      </c>
      <c r="L624" s="19">
        <f t="shared" si="79"/>
      </c>
    </row>
    <row r="625" spans="2:12" ht="12.75">
      <c r="B625" s="52">
        <f t="shared" si="77"/>
      </c>
      <c r="C625" s="52"/>
      <c r="D625" s="20">
        <f t="shared" si="72"/>
      </c>
      <c r="E625" s="20">
        <f t="shared" si="73"/>
      </c>
      <c r="F625" s="47">
        <f t="shared" si="74"/>
      </c>
      <c r="G625" s="47"/>
      <c r="H625" s="47"/>
      <c r="I625" s="20">
        <f t="shared" si="75"/>
      </c>
      <c r="J625" s="20">
        <f t="shared" si="76"/>
      </c>
      <c r="K625" s="20">
        <f t="shared" si="78"/>
      </c>
      <c r="L625" s="19">
        <f t="shared" si="79"/>
      </c>
    </row>
    <row r="626" spans="2:12" ht="12.75">
      <c r="B626" s="52">
        <f t="shared" si="77"/>
      </c>
      <c r="C626" s="52"/>
      <c r="D626" s="20">
        <f t="shared" si="72"/>
      </c>
      <c r="E626" s="20">
        <f t="shared" si="73"/>
      </c>
      <c r="F626" s="47">
        <f t="shared" si="74"/>
      </c>
      <c r="G626" s="47"/>
      <c r="H626" s="47"/>
      <c r="I626" s="20">
        <f t="shared" si="75"/>
      </c>
      <c r="J626" s="20">
        <f t="shared" si="76"/>
      </c>
      <c r="K626" s="20">
        <f t="shared" si="78"/>
      </c>
      <c r="L626" s="19">
        <f t="shared" si="79"/>
      </c>
    </row>
    <row r="627" spans="2:12" ht="12.75">
      <c r="B627" s="52">
        <f t="shared" si="77"/>
      </c>
      <c r="C627" s="52"/>
      <c r="D627" s="20">
        <f t="shared" si="72"/>
      </c>
      <c r="E627" s="20">
        <f t="shared" si="73"/>
      </c>
      <c r="F627" s="47">
        <f t="shared" si="74"/>
      </c>
      <c r="G627" s="47"/>
      <c r="H627" s="47"/>
      <c r="I627" s="20">
        <f t="shared" si="75"/>
      </c>
      <c r="J627" s="20">
        <f t="shared" si="76"/>
      </c>
      <c r="K627" s="20">
        <f t="shared" si="78"/>
      </c>
      <c r="L627" s="19">
        <f t="shared" si="79"/>
      </c>
    </row>
    <row r="628" spans="2:12" ht="12.75">
      <c r="B628" s="52">
        <f t="shared" si="77"/>
      </c>
      <c r="C628" s="52"/>
      <c r="D628" s="20">
        <f t="shared" si="72"/>
      </c>
      <c r="E628" s="20">
        <f t="shared" si="73"/>
      </c>
      <c r="F628" s="47">
        <f t="shared" si="74"/>
      </c>
      <c r="G628" s="47"/>
      <c r="H628" s="47"/>
      <c r="I628" s="20">
        <f t="shared" si="75"/>
      </c>
      <c r="J628" s="20">
        <f t="shared" si="76"/>
      </c>
      <c r="K628" s="20">
        <f t="shared" si="78"/>
      </c>
      <c r="L628" s="19">
        <f t="shared" si="79"/>
      </c>
    </row>
    <row r="629" spans="2:12" ht="12.75">
      <c r="B629" s="52">
        <f t="shared" si="77"/>
      </c>
      <c r="C629" s="52"/>
      <c r="D629" s="20">
        <f t="shared" si="72"/>
      </c>
      <c r="E629" s="20">
        <f t="shared" si="73"/>
      </c>
      <c r="F629" s="47">
        <f t="shared" si="74"/>
      </c>
      <c r="G629" s="47"/>
      <c r="H629" s="47"/>
      <c r="I629" s="20">
        <f t="shared" si="75"/>
      </c>
      <c r="J629" s="20">
        <f t="shared" si="76"/>
      </c>
      <c r="K629" s="20">
        <f t="shared" si="78"/>
      </c>
      <c r="L629" s="19">
        <f t="shared" si="79"/>
      </c>
    </row>
    <row r="630" spans="2:12" ht="12.75">
      <c r="B630" s="52">
        <f t="shared" si="77"/>
      </c>
      <c r="C630" s="52"/>
      <c r="D630" s="20">
        <f t="shared" si="72"/>
      </c>
      <c r="E630" s="20">
        <f t="shared" si="73"/>
      </c>
      <c r="F630" s="47">
        <f t="shared" si="74"/>
      </c>
      <c r="G630" s="47"/>
      <c r="H630" s="47"/>
      <c r="I630" s="20">
        <f t="shared" si="75"/>
      </c>
      <c r="J630" s="20">
        <f t="shared" si="76"/>
      </c>
      <c r="K630" s="20">
        <f t="shared" si="78"/>
      </c>
      <c r="L630" s="19">
        <f t="shared" si="79"/>
      </c>
    </row>
    <row r="631" spans="2:12" ht="12.75">
      <c r="B631" s="52">
        <f t="shared" si="77"/>
      </c>
      <c r="C631" s="52"/>
      <c r="D631" s="20">
        <f t="shared" si="72"/>
      </c>
      <c r="E631" s="20">
        <f t="shared" si="73"/>
      </c>
      <c r="F631" s="47">
        <f t="shared" si="74"/>
      </c>
      <c r="G631" s="47"/>
      <c r="H631" s="47"/>
      <c r="I631" s="20">
        <f t="shared" si="75"/>
      </c>
      <c r="J631" s="20">
        <f t="shared" si="76"/>
      </c>
      <c r="K631" s="20">
        <f t="shared" si="78"/>
      </c>
      <c r="L631" s="19">
        <f t="shared" si="79"/>
      </c>
    </row>
    <row r="632" spans="2:12" ht="12.75">
      <c r="B632" s="52">
        <f t="shared" si="77"/>
      </c>
      <c r="C632" s="52"/>
      <c r="D632" s="20">
        <f t="shared" si="72"/>
      </c>
      <c r="E632" s="20">
        <f t="shared" si="73"/>
      </c>
      <c r="F632" s="47">
        <f t="shared" si="74"/>
      </c>
      <c r="G632" s="47"/>
      <c r="H632" s="47"/>
      <c r="I632" s="20">
        <f t="shared" si="75"/>
      </c>
      <c r="J632" s="20">
        <f t="shared" si="76"/>
      </c>
      <c r="K632" s="20">
        <f t="shared" si="78"/>
      </c>
      <c r="L632" s="19">
        <f t="shared" si="79"/>
      </c>
    </row>
    <row r="633" spans="2:12" ht="12.75">
      <c r="B633" s="52">
        <f t="shared" si="77"/>
      </c>
      <c r="C633" s="52"/>
      <c r="D633" s="20">
        <f t="shared" si="72"/>
      </c>
      <c r="E633" s="20">
        <f t="shared" si="73"/>
      </c>
      <c r="F633" s="47">
        <f t="shared" si="74"/>
      </c>
      <c r="G633" s="47"/>
      <c r="H633" s="47"/>
      <c r="I633" s="20">
        <f t="shared" si="75"/>
      </c>
      <c r="J633" s="20">
        <f t="shared" si="76"/>
      </c>
      <c r="K633" s="20">
        <f t="shared" si="78"/>
      </c>
      <c r="L633" s="19">
        <f t="shared" si="79"/>
      </c>
    </row>
    <row r="634" spans="2:12" ht="12.75">
      <c r="B634" s="52">
        <f t="shared" si="77"/>
      </c>
      <c r="C634" s="52"/>
      <c r="D634" s="20">
        <f t="shared" si="72"/>
      </c>
      <c r="E634" s="20">
        <f t="shared" si="73"/>
      </c>
      <c r="F634" s="47">
        <f t="shared" si="74"/>
      </c>
      <c r="G634" s="47"/>
      <c r="H634" s="47"/>
      <c r="I634" s="20">
        <f t="shared" si="75"/>
      </c>
      <c r="J634" s="20">
        <f t="shared" si="76"/>
      </c>
      <c r="K634" s="20">
        <f t="shared" si="78"/>
      </c>
      <c r="L634" s="19">
        <f t="shared" si="79"/>
      </c>
    </row>
    <row r="635" spans="2:12" ht="12.75">
      <c r="B635" s="52">
        <f t="shared" si="77"/>
      </c>
      <c r="C635" s="52"/>
      <c r="D635" s="20">
        <f t="shared" si="72"/>
      </c>
      <c r="E635" s="20">
        <f t="shared" si="73"/>
      </c>
      <c r="F635" s="47">
        <f t="shared" si="74"/>
      </c>
      <c r="G635" s="47"/>
      <c r="H635" s="47"/>
      <c r="I635" s="20">
        <f t="shared" si="75"/>
      </c>
      <c r="J635" s="20">
        <f t="shared" si="76"/>
      </c>
      <c r="K635" s="20">
        <f t="shared" si="78"/>
      </c>
      <c r="L635" s="19">
        <f t="shared" si="79"/>
      </c>
    </row>
    <row r="636" spans="2:12" ht="12.75">
      <c r="B636" s="52">
        <f t="shared" si="77"/>
      </c>
      <c r="C636" s="52"/>
      <c r="D636" s="20">
        <f t="shared" si="72"/>
      </c>
      <c r="E636" s="20">
        <f t="shared" si="73"/>
      </c>
      <c r="F636" s="47">
        <f t="shared" si="74"/>
      </c>
      <c r="G636" s="47"/>
      <c r="H636" s="47"/>
      <c r="I636" s="20">
        <f t="shared" si="75"/>
      </c>
      <c r="J636" s="20">
        <f t="shared" si="76"/>
      </c>
      <c r="K636" s="20">
        <f t="shared" si="78"/>
      </c>
      <c r="L636" s="19">
        <f t="shared" si="79"/>
      </c>
    </row>
    <row r="637" spans="2:12" ht="12.75">
      <c r="B637" s="52">
        <f t="shared" si="77"/>
      </c>
      <c r="C637" s="52"/>
      <c r="D637" s="20">
        <f t="shared" si="72"/>
      </c>
      <c r="E637" s="20">
        <f t="shared" si="73"/>
      </c>
      <c r="F637" s="47">
        <f t="shared" si="74"/>
      </c>
      <c r="G637" s="47"/>
      <c r="H637" s="47"/>
      <c r="I637" s="20">
        <f t="shared" si="75"/>
      </c>
      <c r="J637" s="20">
        <f t="shared" si="76"/>
      </c>
      <c r="K637" s="20">
        <f t="shared" si="78"/>
      </c>
      <c r="L637" s="19">
        <f t="shared" si="79"/>
      </c>
    </row>
    <row r="638" spans="2:12" ht="12.75">
      <c r="B638" s="52">
        <f t="shared" si="77"/>
      </c>
      <c r="C638" s="52"/>
      <c r="D638" s="20">
        <f t="shared" si="72"/>
      </c>
      <c r="E638" s="20">
        <f t="shared" si="73"/>
      </c>
      <c r="F638" s="47">
        <f t="shared" si="74"/>
      </c>
      <c r="G638" s="47"/>
      <c r="H638" s="47"/>
      <c r="I638" s="20">
        <f t="shared" si="75"/>
      </c>
      <c r="J638" s="20">
        <f t="shared" si="76"/>
      </c>
      <c r="K638" s="20">
        <f t="shared" si="78"/>
      </c>
      <c r="L638" s="19">
        <f t="shared" si="79"/>
      </c>
    </row>
    <row r="639" spans="2:12" ht="12.75">
      <c r="B639" s="52">
        <f t="shared" si="77"/>
      </c>
      <c r="C639" s="52"/>
      <c r="D639" s="20">
        <f t="shared" si="72"/>
      </c>
      <c r="E639" s="20">
        <f t="shared" si="73"/>
      </c>
      <c r="F639" s="47">
        <f t="shared" si="74"/>
      </c>
      <c r="G639" s="47"/>
      <c r="H639" s="47"/>
      <c r="I639" s="20">
        <f t="shared" si="75"/>
      </c>
      <c r="J639" s="20">
        <f t="shared" si="76"/>
      </c>
      <c r="K639" s="20">
        <f t="shared" si="78"/>
      </c>
      <c r="L639" s="19">
        <f t="shared" si="79"/>
      </c>
    </row>
    <row r="640" spans="2:12" ht="12.75">
      <c r="B640" s="52">
        <f t="shared" si="77"/>
      </c>
      <c r="C640" s="52"/>
      <c r="D640" s="20">
        <f t="shared" si="72"/>
      </c>
      <c r="E640" s="20">
        <f t="shared" si="73"/>
      </c>
      <c r="F640" s="47">
        <f t="shared" si="74"/>
      </c>
      <c r="G640" s="47"/>
      <c r="H640" s="47"/>
      <c r="I640" s="20">
        <f t="shared" si="75"/>
      </c>
      <c r="J640" s="20">
        <f t="shared" si="76"/>
      </c>
      <c r="K640" s="20">
        <f t="shared" si="78"/>
      </c>
      <c r="L640" s="19">
        <f t="shared" si="79"/>
      </c>
    </row>
    <row r="641" spans="2:12" ht="12.75">
      <c r="B641" s="52">
        <f t="shared" si="77"/>
      </c>
      <c r="C641" s="52"/>
      <c r="D641" s="20">
        <f t="shared" si="72"/>
      </c>
      <c r="E641" s="20">
        <f t="shared" si="73"/>
      </c>
      <c r="F641" s="47">
        <f t="shared" si="74"/>
      </c>
      <c r="G641" s="47"/>
      <c r="H641" s="47"/>
      <c r="I641" s="20">
        <f t="shared" si="75"/>
      </c>
      <c r="J641" s="20">
        <f t="shared" si="76"/>
      </c>
      <c r="K641" s="20">
        <f t="shared" si="78"/>
      </c>
      <c r="L641" s="19">
        <f t="shared" si="79"/>
      </c>
    </row>
    <row r="642" spans="2:12" ht="12.75">
      <c r="B642" s="52">
        <f t="shared" si="77"/>
      </c>
      <c r="C642" s="52"/>
      <c r="D642" s="20">
        <f t="shared" si="72"/>
      </c>
      <c r="E642" s="20">
        <f t="shared" si="73"/>
      </c>
      <c r="F642" s="47">
        <f t="shared" si="74"/>
      </c>
      <c r="G642" s="47"/>
      <c r="H642" s="47"/>
      <c r="I642" s="20">
        <f t="shared" si="75"/>
      </c>
      <c r="J642" s="20">
        <f t="shared" si="76"/>
      </c>
      <c r="K642" s="20">
        <f t="shared" si="78"/>
      </c>
      <c r="L642" s="19">
        <f t="shared" si="79"/>
      </c>
    </row>
    <row r="643" spans="2:12" ht="12.75">
      <c r="B643" s="52">
        <f t="shared" si="77"/>
      </c>
      <c r="C643" s="52"/>
      <c r="D643" s="20">
        <f t="shared" si="72"/>
      </c>
      <c r="E643" s="20">
        <f t="shared" si="73"/>
      </c>
      <c r="F643" s="47">
        <f t="shared" si="74"/>
      </c>
      <c r="G643" s="47"/>
      <c r="H643" s="47"/>
      <c r="I643" s="20">
        <f t="shared" si="75"/>
      </c>
      <c r="J643" s="20">
        <f t="shared" si="76"/>
      </c>
      <c r="K643" s="20">
        <f t="shared" si="78"/>
      </c>
      <c r="L643" s="19">
        <f t="shared" si="79"/>
      </c>
    </row>
    <row r="644" spans="2:12" ht="12.75">
      <c r="B644" s="52">
        <f t="shared" si="77"/>
      </c>
      <c r="C644" s="52"/>
      <c r="D644" s="20">
        <f t="shared" si="72"/>
      </c>
      <c r="E644" s="20">
        <f t="shared" si="73"/>
      </c>
      <c r="F644" s="47">
        <f t="shared" si="74"/>
      </c>
      <c r="G644" s="47"/>
      <c r="H644" s="47"/>
      <c r="I644" s="20">
        <f t="shared" si="75"/>
      </c>
      <c r="J644" s="20">
        <f t="shared" si="76"/>
      </c>
      <c r="K644" s="20">
        <f t="shared" si="78"/>
      </c>
      <c r="L644" s="19">
        <f t="shared" si="79"/>
      </c>
    </row>
    <row r="645" spans="2:12" ht="12.75">
      <c r="B645" s="52">
        <f t="shared" si="77"/>
      </c>
      <c r="C645" s="52"/>
      <c r="D645" s="20">
        <f t="shared" si="72"/>
      </c>
      <c r="E645" s="20">
        <f t="shared" si="73"/>
      </c>
      <c r="F645" s="47">
        <f t="shared" si="74"/>
      </c>
      <c r="G645" s="47"/>
      <c r="H645" s="47"/>
      <c r="I645" s="20">
        <f t="shared" si="75"/>
      </c>
      <c r="J645" s="20">
        <f t="shared" si="76"/>
      </c>
      <c r="K645" s="20">
        <f t="shared" si="78"/>
      </c>
      <c r="L645" s="19">
        <f t="shared" si="79"/>
      </c>
    </row>
    <row r="646" spans="2:12" ht="12.75">
      <c r="B646" s="52">
        <f t="shared" si="77"/>
      </c>
      <c r="C646" s="52"/>
      <c r="D646" s="20">
        <f t="shared" si="72"/>
      </c>
      <c r="E646" s="20">
        <f t="shared" si="73"/>
      </c>
      <c r="F646" s="47">
        <f t="shared" si="74"/>
      </c>
      <c r="G646" s="47"/>
      <c r="H646" s="47"/>
      <c r="I646" s="20">
        <f t="shared" si="75"/>
      </c>
      <c r="J646" s="20">
        <f t="shared" si="76"/>
      </c>
      <c r="K646" s="20">
        <f t="shared" si="78"/>
      </c>
      <c r="L646" s="19">
        <f t="shared" si="79"/>
      </c>
    </row>
    <row r="647" spans="2:12" ht="12.75">
      <c r="B647" s="52">
        <f t="shared" si="77"/>
      </c>
      <c r="C647" s="52"/>
      <c r="D647" s="20">
        <f t="shared" si="72"/>
      </c>
      <c r="E647" s="20">
        <f t="shared" si="73"/>
      </c>
      <c r="F647" s="47">
        <f t="shared" si="74"/>
      </c>
      <c r="G647" s="47"/>
      <c r="H647" s="47"/>
      <c r="I647" s="20">
        <f t="shared" si="75"/>
      </c>
      <c r="J647" s="20">
        <f t="shared" si="76"/>
      </c>
      <c r="K647" s="20">
        <f t="shared" si="78"/>
      </c>
      <c r="L647" s="19">
        <f t="shared" si="79"/>
      </c>
    </row>
    <row r="648" spans="2:12" ht="12.75">
      <c r="B648" s="52">
        <f t="shared" si="77"/>
      </c>
      <c r="C648" s="52"/>
      <c r="D648" s="20">
        <f t="shared" si="72"/>
      </c>
      <c r="E648" s="20">
        <f t="shared" si="73"/>
      </c>
      <c r="F648" s="47">
        <f t="shared" si="74"/>
      </c>
      <c r="G648" s="47"/>
      <c r="H648" s="47"/>
      <c r="I648" s="20">
        <f t="shared" si="75"/>
      </c>
      <c r="J648" s="20">
        <f t="shared" si="76"/>
      </c>
      <c r="K648" s="20">
        <f t="shared" si="78"/>
      </c>
      <c r="L648" s="19">
        <f t="shared" si="79"/>
      </c>
    </row>
    <row r="649" spans="2:12" ht="12.75">
      <c r="B649" s="52">
        <f t="shared" si="77"/>
      </c>
      <c r="C649" s="52"/>
      <c r="D649" s="20">
        <f t="shared" si="72"/>
      </c>
      <c r="E649" s="20">
        <f t="shared" si="73"/>
      </c>
      <c r="F649" s="47">
        <f t="shared" si="74"/>
      </c>
      <c r="G649" s="47"/>
      <c r="H649" s="47"/>
      <c r="I649" s="20">
        <f t="shared" si="75"/>
      </c>
      <c r="J649" s="20">
        <f t="shared" si="76"/>
      </c>
      <c r="K649" s="20">
        <f t="shared" si="78"/>
      </c>
      <c r="L649" s="19">
        <f t="shared" si="79"/>
      </c>
    </row>
    <row r="650" spans="2:12" ht="12.75">
      <c r="B650" s="52">
        <f t="shared" si="77"/>
      </c>
      <c r="C650" s="52"/>
      <c r="D650" s="20">
        <f t="shared" si="72"/>
      </c>
      <c r="E650" s="20">
        <f t="shared" si="73"/>
      </c>
      <c r="F650" s="47">
        <f t="shared" si="74"/>
      </c>
      <c r="G650" s="47"/>
      <c r="H650" s="47"/>
      <c r="I650" s="20">
        <f t="shared" si="75"/>
      </c>
      <c r="J650" s="20">
        <f t="shared" si="76"/>
      </c>
      <c r="K650" s="20">
        <f t="shared" si="78"/>
      </c>
      <c r="L650" s="19">
        <f t="shared" si="79"/>
      </c>
    </row>
    <row r="651" spans="2:12" ht="12.75">
      <c r="B651" s="52">
        <f t="shared" si="77"/>
      </c>
      <c r="C651" s="52"/>
      <c r="D651" s="20">
        <f t="shared" si="72"/>
      </c>
      <c r="E651" s="20">
        <f t="shared" si="73"/>
      </c>
      <c r="F651" s="47">
        <f t="shared" si="74"/>
      </c>
      <c r="G651" s="47"/>
      <c r="H651" s="47"/>
      <c r="I651" s="20">
        <f t="shared" si="75"/>
      </c>
      <c r="J651" s="20">
        <f t="shared" si="76"/>
      </c>
      <c r="K651" s="20">
        <f t="shared" si="78"/>
      </c>
      <c r="L651" s="19">
        <f t="shared" si="79"/>
      </c>
    </row>
    <row r="652" spans="2:12" ht="12.75">
      <c r="B652" s="52">
        <f t="shared" si="77"/>
      </c>
      <c r="C652" s="52"/>
      <c r="D652" s="20">
        <f t="shared" si="72"/>
      </c>
      <c r="E652" s="20">
        <f t="shared" si="73"/>
      </c>
      <c r="F652" s="47">
        <f t="shared" si="74"/>
      </c>
      <c r="G652" s="47"/>
      <c r="H652" s="47"/>
      <c r="I652" s="20">
        <f t="shared" si="75"/>
      </c>
      <c r="J652" s="20">
        <f t="shared" si="76"/>
      </c>
      <c r="K652" s="20">
        <f t="shared" si="78"/>
      </c>
      <c r="L652" s="19">
        <f t="shared" si="79"/>
      </c>
    </row>
    <row r="653" spans="2:12" ht="12.75">
      <c r="B653" s="52">
        <f t="shared" si="77"/>
      </c>
      <c r="C653" s="52"/>
      <c r="D653" s="20">
        <f t="shared" si="72"/>
      </c>
      <c r="E653" s="20">
        <f t="shared" si="73"/>
      </c>
      <c r="F653" s="47">
        <f t="shared" si="74"/>
      </c>
      <c r="G653" s="47"/>
      <c r="H653" s="47"/>
      <c r="I653" s="20">
        <f t="shared" si="75"/>
      </c>
      <c r="J653" s="20">
        <f t="shared" si="76"/>
      </c>
      <c r="K653" s="20">
        <f t="shared" si="78"/>
      </c>
      <c r="L653" s="19">
        <f t="shared" si="79"/>
      </c>
    </row>
    <row r="654" spans="2:12" ht="12.75">
      <c r="B654" s="52">
        <f t="shared" si="77"/>
      </c>
      <c r="C654" s="52"/>
      <c r="D654" s="20">
        <f t="shared" si="72"/>
      </c>
      <c r="E654" s="20">
        <f t="shared" si="73"/>
      </c>
      <c r="F654" s="47">
        <f t="shared" si="74"/>
      </c>
      <c r="G654" s="47"/>
      <c r="H654" s="47"/>
      <c r="I654" s="20">
        <f t="shared" si="75"/>
      </c>
      <c r="J654" s="20">
        <f t="shared" si="76"/>
      </c>
      <c r="K654" s="20">
        <f t="shared" si="78"/>
      </c>
      <c r="L654" s="19">
        <f t="shared" si="79"/>
      </c>
    </row>
    <row r="655" spans="2:12" ht="12.75">
      <c r="B655" s="52">
        <f t="shared" si="77"/>
      </c>
      <c r="C655" s="52"/>
      <c r="D655" s="20">
        <f t="shared" si="72"/>
      </c>
      <c r="E655" s="20">
        <f t="shared" si="73"/>
      </c>
      <c r="F655" s="47">
        <f t="shared" si="74"/>
      </c>
      <c r="G655" s="47"/>
      <c r="H655" s="47"/>
      <c r="I655" s="20">
        <f t="shared" si="75"/>
      </c>
      <c r="J655" s="20">
        <f t="shared" si="76"/>
      </c>
      <c r="K655" s="20">
        <f t="shared" si="78"/>
      </c>
      <c r="L655" s="19">
        <f t="shared" si="79"/>
      </c>
    </row>
    <row r="656" spans="2:12" ht="12.75">
      <c r="B656" s="52">
        <f t="shared" si="77"/>
      </c>
      <c r="C656" s="52"/>
      <c r="D656" s="20">
        <f t="shared" si="72"/>
      </c>
      <c r="E656" s="20">
        <f t="shared" si="73"/>
      </c>
      <c r="F656" s="47">
        <f t="shared" si="74"/>
      </c>
      <c r="G656" s="47"/>
      <c r="H656" s="47"/>
      <c r="I656" s="20">
        <f t="shared" si="75"/>
      </c>
      <c r="J656" s="20">
        <f t="shared" si="76"/>
      </c>
      <c r="K656" s="20">
        <f t="shared" si="78"/>
      </c>
      <c r="L656" s="19">
        <f t="shared" si="79"/>
      </c>
    </row>
    <row r="657" spans="2:12" ht="12.75">
      <c r="B657" s="52">
        <f t="shared" si="77"/>
      </c>
      <c r="C657" s="52"/>
      <c r="D657" s="20">
        <f t="shared" si="72"/>
      </c>
      <c r="E657" s="20">
        <f t="shared" si="73"/>
      </c>
      <c r="F657" s="47">
        <f t="shared" si="74"/>
      </c>
      <c r="G657" s="47"/>
      <c r="H657" s="47"/>
      <c r="I657" s="20">
        <f t="shared" si="75"/>
      </c>
      <c r="J657" s="20">
        <f t="shared" si="76"/>
      </c>
      <c r="K657" s="20">
        <f t="shared" si="78"/>
      </c>
      <c r="L657" s="19">
        <f t="shared" si="79"/>
      </c>
    </row>
    <row r="658" spans="2:12" ht="12.75">
      <c r="B658" s="52">
        <f t="shared" si="77"/>
      </c>
      <c r="C658" s="52"/>
      <c r="D658" s="20">
        <f t="shared" si="72"/>
      </c>
      <c r="E658" s="20">
        <f t="shared" si="73"/>
      </c>
      <c r="F658" s="47">
        <f t="shared" si="74"/>
      </c>
      <c r="G658" s="47"/>
      <c r="H658" s="47"/>
      <c r="I658" s="20">
        <f t="shared" si="75"/>
      </c>
      <c r="J658" s="20">
        <f t="shared" si="76"/>
      </c>
      <c r="K658" s="20">
        <f t="shared" si="78"/>
      </c>
      <c r="L658" s="19">
        <f t="shared" si="79"/>
      </c>
    </row>
    <row r="659" spans="2:12" ht="12.75">
      <c r="B659" s="52">
        <f t="shared" si="77"/>
      </c>
      <c r="C659" s="52"/>
      <c r="D659" s="20">
        <f t="shared" si="72"/>
      </c>
      <c r="E659" s="20">
        <f t="shared" si="73"/>
      </c>
      <c r="F659" s="47">
        <f t="shared" si="74"/>
      </c>
      <c r="G659" s="47"/>
      <c r="H659" s="47"/>
      <c r="I659" s="20">
        <f t="shared" si="75"/>
      </c>
      <c r="J659" s="20">
        <f t="shared" si="76"/>
      </c>
      <c r="K659" s="20">
        <f t="shared" si="78"/>
      </c>
      <c r="L659" s="19">
        <f t="shared" si="79"/>
      </c>
    </row>
    <row r="660" spans="2:12" ht="12.75">
      <c r="B660" s="52">
        <f t="shared" si="77"/>
      </c>
      <c r="C660" s="52"/>
      <c r="D660" s="20">
        <f t="shared" si="72"/>
      </c>
      <c r="E660" s="20">
        <f t="shared" si="73"/>
      </c>
      <c r="F660" s="47">
        <f t="shared" si="74"/>
      </c>
      <c r="G660" s="47"/>
      <c r="H660" s="47"/>
      <c r="I660" s="20">
        <f t="shared" si="75"/>
      </c>
      <c r="J660" s="20">
        <f t="shared" si="76"/>
      </c>
      <c r="K660" s="20">
        <f t="shared" si="78"/>
      </c>
      <c r="L660" s="19">
        <f t="shared" si="79"/>
      </c>
    </row>
    <row r="661" spans="2:12" ht="12.75">
      <c r="B661" s="52">
        <f t="shared" si="77"/>
      </c>
      <c r="C661" s="52"/>
      <c r="D661" s="20">
        <f t="shared" si="72"/>
      </c>
      <c r="E661" s="20">
        <f t="shared" si="73"/>
      </c>
      <c r="F661" s="47">
        <f t="shared" si="74"/>
      </c>
      <c r="G661" s="47"/>
      <c r="H661" s="47"/>
      <c r="I661" s="20">
        <f t="shared" si="75"/>
      </c>
      <c r="J661" s="20">
        <f t="shared" si="76"/>
      </c>
      <c r="K661" s="20">
        <f t="shared" si="78"/>
      </c>
      <c r="L661" s="19">
        <f t="shared" si="79"/>
      </c>
    </row>
    <row r="662" spans="2:12" ht="12.75">
      <c r="B662" s="52">
        <f t="shared" si="77"/>
      </c>
      <c r="C662" s="52"/>
      <c r="D662" s="20">
        <f t="shared" si="72"/>
      </c>
      <c r="E662" s="20">
        <f t="shared" si="73"/>
      </c>
      <c r="F662" s="47">
        <f t="shared" si="74"/>
      </c>
      <c r="G662" s="47"/>
      <c r="H662" s="47"/>
      <c r="I662" s="20">
        <f t="shared" si="75"/>
      </c>
      <c r="J662" s="20">
        <f t="shared" si="76"/>
      </c>
      <c r="K662" s="20">
        <f t="shared" si="78"/>
      </c>
      <c r="L662" s="19">
        <f t="shared" si="79"/>
      </c>
    </row>
    <row r="663" spans="2:12" ht="12.75">
      <c r="B663" s="52">
        <f t="shared" si="77"/>
      </c>
      <c r="C663" s="52"/>
      <c r="D663" s="20">
        <f t="shared" si="72"/>
      </c>
      <c r="E663" s="20">
        <f t="shared" si="73"/>
      </c>
      <c r="F663" s="47">
        <f t="shared" si="74"/>
      </c>
      <c r="G663" s="47"/>
      <c r="H663" s="47"/>
      <c r="I663" s="20">
        <f t="shared" si="75"/>
      </c>
      <c r="J663" s="20">
        <f t="shared" si="76"/>
      </c>
      <c r="K663" s="20">
        <f t="shared" si="78"/>
      </c>
      <c r="L663" s="19">
        <f t="shared" si="79"/>
      </c>
    </row>
    <row r="664" spans="2:12" ht="12.75">
      <c r="B664" s="52">
        <f t="shared" si="77"/>
      </c>
      <c r="C664" s="52"/>
      <c r="D664" s="20">
        <f t="shared" si="72"/>
      </c>
      <c r="E664" s="20">
        <f t="shared" si="73"/>
      </c>
      <c r="F664" s="47">
        <f t="shared" si="74"/>
      </c>
      <c r="G664" s="47"/>
      <c r="H664" s="47"/>
      <c r="I664" s="20">
        <f t="shared" si="75"/>
      </c>
      <c r="J664" s="20">
        <f t="shared" si="76"/>
      </c>
      <c r="K664" s="20">
        <f t="shared" si="78"/>
      </c>
      <c r="L664" s="19">
        <f t="shared" si="79"/>
      </c>
    </row>
    <row r="665" spans="2:12" ht="12.75">
      <c r="B665" s="52">
        <f t="shared" si="77"/>
      </c>
      <c r="C665" s="52"/>
      <c r="D665" s="20">
        <f t="shared" si="72"/>
      </c>
      <c r="E665" s="20">
        <f t="shared" si="73"/>
      </c>
      <c r="F665" s="47">
        <f t="shared" si="74"/>
      </c>
      <c r="G665" s="47"/>
      <c r="H665" s="47"/>
      <c r="I665" s="20">
        <f t="shared" si="75"/>
      </c>
      <c r="J665" s="20">
        <f t="shared" si="76"/>
      </c>
      <c r="K665" s="20">
        <f t="shared" si="78"/>
      </c>
      <c r="L665" s="19">
        <f t="shared" si="79"/>
      </c>
    </row>
    <row r="666" spans="2:12" ht="12.75">
      <c r="B666" s="52">
        <f t="shared" si="77"/>
      </c>
      <c r="C666" s="52"/>
      <c r="D666" s="20">
        <f t="shared" si="72"/>
      </c>
      <c r="E666" s="20">
        <f t="shared" si="73"/>
      </c>
      <c r="F666" s="47">
        <f t="shared" si="74"/>
      </c>
      <c r="G666" s="47"/>
      <c r="H666" s="47"/>
      <c r="I666" s="20">
        <f t="shared" si="75"/>
      </c>
      <c r="J666" s="20">
        <f t="shared" si="76"/>
      </c>
      <c r="K666" s="20">
        <f t="shared" si="78"/>
      </c>
      <c r="L666" s="19">
        <f t="shared" si="79"/>
      </c>
    </row>
    <row r="667" spans="2:12" ht="12.75">
      <c r="B667" s="52">
        <f t="shared" si="77"/>
      </c>
      <c r="C667" s="52"/>
      <c r="D667" s="20">
        <f t="shared" si="72"/>
      </c>
      <c r="E667" s="20">
        <f t="shared" si="73"/>
      </c>
      <c r="F667" s="47">
        <f t="shared" si="74"/>
      </c>
      <c r="G667" s="47"/>
      <c r="H667" s="47"/>
      <c r="I667" s="20">
        <f t="shared" si="75"/>
      </c>
      <c r="J667" s="20">
        <f t="shared" si="76"/>
      </c>
      <c r="K667" s="20">
        <f t="shared" si="78"/>
      </c>
      <c r="L667" s="19">
        <f t="shared" si="79"/>
      </c>
    </row>
    <row r="668" spans="2:12" ht="12.75">
      <c r="B668" s="52">
        <f t="shared" si="77"/>
      </c>
      <c r="C668" s="52"/>
      <c r="D668" s="20">
        <f t="shared" si="72"/>
      </c>
      <c r="E668" s="20">
        <f t="shared" si="73"/>
      </c>
      <c r="F668" s="47">
        <f t="shared" si="74"/>
      </c>
      <c r="G668" s="47"/>
      <c r="H668" s="47"/>
      <c r="I668" s="20">
        <f t="shared" si="75"/>
      </c>
      <c r="J668" s="20">
        <f t="shared" si="76"/>
      </c>
      <c r="K668" s="20">
        <f t="shared" si="78"/>
      </c>
      <c r="L668" s="19">
        <f t="shared" si="79"/>
      </c>
    </row>
    <row r="669" spans="2:12" ht="12.75">
      <c r="B669" s="52">
        <f t="shared" si="77"/>
      </c>
      <c r="C669" s="52"/>
      <c r="D669" s="20">
        <f t="shared" si="72"/>
      </c>
      <c r="E669" s="20">
        <f t="shared" si="73"/>
      </c>
      <c r="F669" s="47">
        <f t="shared" si="74"/>
      </c>
      <c r="G669" s="47"/>
      <c r="H669" s="47"/>
      <c r="I669" s="20">
        <f t="shared" si="75"/>
      </c>
      <c r="J669" s="20">
        <f t="shared" si="76"/>
      </c>
      <c r="K669" s="20">
        <f t="shared" si="78"/>
      </c>
      <c r="L669" s="19">
        <f t="shared" si="79"/>
      </c>
    </row>
    <row r="670" spans="2:12" ht="12.75">
      <c r="B670" s="52">
        <f t="shared" si="77"/>
      </c>
      <c r="C670" s="52"/>
      <c r="D670" s="20">
        <f t="shared" si="72"/>
      </c>
      <c r="E670" s="20">
        <f t="shared" si="73"/>
      </c>
      <c r="F670" s="47">
        <f t="shared" si="74"/>
      </c>
      <c r="G670" s="47"/>
      <c r="H670" s="47"/>
      <c r="I670" s="20">
        <f t="shared" si="75"/>
      </c>
      <c r="J670" s="20">
        <f t="shared" si="76"/>
      </c>
      <c r="K670" s="20">
        <f t="shared" si="78"/>
      </c>
      <c r="L670" s="19">
        <f t="shared" si="79"/>
      </c>
    </row>
    <row r="671" spans="2:12" ht="12.75">
      <c r="B671" s="52">
        <f t="shared" si="77"/>
      </c>
      <c r="C671" s="52"/>
      <c r="D671" s="20">
        <f t="shared" si="72"/>
      </c>
      <c r="E671" s="20">
        <f t="shared" si="73"/>
      </c>
      <c r="F671" s="47">
        <f t="shared" si="74"/>
      </c>
      <c r="G671" s="47"/>
      <c r="H671" s="47"/>
      <c r="I671" s="20">
        <f t="shared" si="75"/>
      </c>
      <c r="J671" s="20">
        <f t="shared" si="76"/>
      </c>
      <c r="K671" s="20">
        <f t="shared" si="78"/>
      </c>
      <c r="L671" s="19">
        <f t="shared" si="79"/>
      </c>
    </row>
    <row r="672" spans="2:12" ht="12.75">
      <c r="B672" s="52">
        <f t="shared" si="77"/>
      </c>
      <c r="C672" s="52"/>
      <c r="D672" s="20">
        <f aca="true" t="shared" si="80" ref="D672:D730">IF(B672&lt;&gt;"",$E$15,"")</f>
      </c>
      <c r="E672" s="20">
        <f aca="true" t="shared" si="81" ref="E672:E730">IF(AND(B672&lt;&gt;"",$F$17&gt;0),$F$17,"")</f>
      </c>
      <c r="F672" s="47">
        <f aca="true" t="shared" si="82" ref="F672:F730">IF(AND(B672&lt;&gt;"",$F$19&gt;0),IF(MONTH($I$17)=MONTH(B672),$F$19,""),"")</f>
      </c>
      <c r="G672" s="47"/>
      <c r="H672" s="47"/>
      <c r="I672" s="20">
        <f aca="true" t="shared" si="83" ref="I672:I730">IF(AND(B672&lt;&gt;"",$F$21&gt;0),IF(AND(MONTH($D$22)=MONTH(B672),YEAR($D$22)=YEAR(B672)),$F$21,""),"")</f>
      </c>
      <c r="J672" s="20">
        <f aca="true" t="shared" si="84" ref="J672:J731">IF(D672&lt;&gt;"",IF(SUM(D672:I672)&gt;L671+K672,L671+K672,SUM(D672:I672)),"")</f>
      </c>
      <c r="K672" s="20">
        <f t="shared" si="78"/>
      </c>
      <c r="L672" s="19">
        <f t="shared" si="79"/>
      </c>
    </row>
    <row r="673" spans="2:12" ht="12.75">
      <c r="B673" s="52">
        <f aca="true" t="shared" si="85" ref="B673:B731">IF(AND(L672&gt;0,L672&lt;&gt;""),DATE(YEAR(B672),MONTH(B672)+1,DAY(B672)),"")</f>
      </c>
      <c r="C673" s="52"/>
      <c r="D673" s="20">
        <f t="shared" si="80"/>
      </c>
      <c r="E673" s="20">
        <f t="shared" si="81"/>
      </c>
      <c r="F673" s="47">
        <f t="shared" si="82"/>
      </c>
      <c r="G673" s="47"/>
      <c r="H673" s="47"/>
      <c r="I673" s="20">
        <f t="shared" si="83"/>
      </c>
      <c r="J673" s="20">
        <f t="shared" si="84"/>
      </c>
      <c r="K673" s="20">
        <f aca="true" t="shared" si="86" ref="K673:K731">IF(D673&lt;&gt;"",L672*$E$11/12,"")</f>
      </c>
      <c r="L673" s="19">
        <f aca="true" t="shared" si="87" ref="L673:L731">IF(D673&lt;&gt;"",L672-J673+K673,"")</f>
      </c>
    </row>
    <row r="674" spans="2:12" ht="12.75">
      <c r="B674" s="52">
        <f t="shared" si="85"/>
      </c>
      <c r="C674" s="52"/>
      <c r="D674" s="20">
        <f t="shared" si="80"/>
      </c>
      <c r="E674" s="20">
        <f t="shared" si="81"/>
      </c>
      <c r="F674" s="47">
        <f t="shared" si="82"/>
      </c>
      <c r="G674" s="47"/>
      <c r="H674" s="47"/>
      <c r="I674" s="20">
        <f t="shared" si="83"/>
      </c>
      <c r="J674" s="20">
        <f t="shared" si="84"/>
      </c>
      <c r="K674" s="20">
        <f t="shared" si="86"/>
      </c>
      <c r="L674" s="19">
        <f t="shared" si="87"/>
      </c>
    </row>
    <row r="675" spans="2:12" ht="12.75">
      <c r="B675" s="52">
        <f t="shared" si="85"/>
      </c>
      <c r="C675" s="52"/>
      <c r="D675" s="20">
        <f t="shared" si="80"/>
      </c>
      <c r="E675" s="20">
        <f t="shared" si="81"/>
      </c>
      <c r="F675" s="47">
        <f t="shared" si="82"/>
      </c>
      <c r="G675" s="47"/>
      <c r="H675" s="47"/>
      <c r="I675" s="20">
        <f t="shared" si="83"/>
      </c>
      <c r="J675" s="20">
        <f t="shared" si="84"/>
      </c>
      <c r="K675" s="20">
        <f t="shared" si="86"/>
      </c>
      <c r="L675" s="19">
        <f t="shared" si="87"/>
      </c>
    </row>
    <row r="676" spans="2:12" ht="12.75">
      <c r="B676" s="52">
        <f t="shared" si="85"/>
      </c>
      <c r="C676" s="52"/>
      <c r="D676" s="20">
        <f t="shared" si="80"/>
      </c>
      <c r="E676" s="20">
        <f t="shared" si="81"/>
      </c>
      <c r="F676" s="47">
        <f t="shared" si="82"/>
      </c>
      <c r="G676" s="47"/>
      <c r="H676" s="47"/>
      <c r="I676" s="20">
        <f t="shared" si="83"/>
      </c>
      <c r="J676" s="20">
        <f t="shared" si="84"/>
      </c>
      <c r="K676" s="20">
        <f t="shared" si="86"/>
      </c>
      <c r="L676" s="19">
        <f t="shared" si="87"/>
      </c>
    </row>
    <row r="677" spans="2:12" ht="12.75">
      <c r="B677" s="52">
        <f t="shared" si="85"/>
      </c>
      <c r="C677" s="52"/>
      <c r="D677" s="20">
        <f t="shared" si="80"/>
      </c>
      <c r="E677" s="20">
        <f t="shared" si="81"/>
      </c>
      <c r="F677" s="47">
        <f t="shared" si="82"/>
      </c>
      <c r="G677" s="47"/>
      <c r="H677" s="47"/>
      <c r="I677" s="20">
        <f t="shared" si="83"/>
      </c>
      <c r="J677" s="20">
        <f t="shared" si="84"/>
      </c>
      <c r="K677" s="20">
        <f t="shared" si="86"/>
      </c>
      <c r="L677" s="19">
        <f t="shared" si="87"/>
      </c>
    </row>
    <row r="678" spans="2:12" ht="12.75">
      <c r="B678" s="52">
        <f t="shared" si="85"/>
      </c>
      <c r="C678" s="52"/>
      <c r="D678" s="20">
        <f t="shared" si="80"/>
      </c>
      <c r="E678" s="20">
        <f t="shared" si="81"/>
      </c>
      <c r="F678" s="47">
        <f t="shared" si="82"/>
      </c>
      <c r="G678" s="47"/>
      <c r="H678" s="47"/>
      <c r="I678" s="20">
        <f t="shared" si="83"/>
      </c>
      <c r="J678" s="20">
        <f t="shared" si="84"/>
      </c>
      <c r="K678" s="20">
        <f t="shared" si="86"/>
      </c>
      <c r="L678" s="19">
        <f t="shared" si="87"/>
      </c>
    </row>
    <row r="679" spans="2:12" ht="12.75">
      <c r="B679" s="52">
        <f t="shared" si="85"/>
      </c>
      <c r="C679" s="52"/>
      <c r="D679" s="20">
        <f t="shared" si="80"/>
      </c>
      <c r="E679" s="20">
        <f t="shared" si="81"/>
      </c>
      <c r="F679" s="47">
        <f t="shared" si="82"/>
      </c>
      <c r="G679" s="47"/>
      <c r="H679" s="47"/>
      <c r="I679" s="20">
        <f t="shared" si="83"/>
      </c>
      <c r="J679" s="20">
        <f t="shared" si="84"/>
      </c>
      <c r="K679" s="20">
        <f t="shared" si="86"/>
      </c>
      <c r="L679" s="19">
        <f t="shared" si="87"/>
      </c>
    </row>
    <row r="680" spans="2:12" ht="12.75">
      <c r="B680" s="52">
        <f t="shared" si="85"/>
      </c>
      <c r="C680" s="52"/>
      <c r="D680" s="20">
        <f t="shared" si="80"/>
      </c>
      <c r="E680" s="20">
        <f t="shared" si="81"/>
      </c>
      <c r="F680" s="47">
        <f t="shared" si="82"/>
      </c>
      <c r="G680" s="47"/>
      <c r="H680" s="47"/>
      <c r="I680" s="20">
        <f t="shared" si="83"/>
      </c>
      <c r="J680" s="20">
        <f t="shared" si="84"/>
      </c>
      <c r="K680" s="20">
        <f t="shared" si="86"/>
      </c>
      <c r="L680" s="19">
        <f t="shared" si="87"/>
      </c>
    </row>
    <row r="681" spans="2:12" ht="12.75">
      <c r="B681" s="52">
        <f t="shared" si="85"/>
      </c>
      <c r="C681" s="52"/>
      <c r="D681" s="20">
        <f t="shared" si="80"/>
      </c>
      <c r="E681" s="20">
        <f t="shared" si="81"/>
      </c>
      <c r="F681" s="47">
        <f t="shared" si="82"/>
      </c>
      <c r="G681" s="47"/>
      <c r="H681" s="47"/>
      <c r="I681" s="20">
        <f t="shared" si="83"/>
      </c>
      <c r="J681" s="20">
        <f t="shared" si="84"/>
      </c>
      <c r="K681" s="20">
        <f t="shared" si="86"/>
      </c>
      <c r="L681" s="19">
        <f t="shared" si="87"/>
      </c>
    </row>
    <row r="682" spans="2:12" ht="12.75">
      <c r="B682" s="52">
        <f t="shared" si="85"/>
      </c>
      <c r="C682" s="52"/>
      <c r="D682" s="20">
        <f t="shared" si="80"/>
      </c>
      <c r="E682" s="20">
        <f t="shared" si="81"/>
      </c>
      <c r="F682" s="47">
        <f t="shared" si="82"/>
      </c>
      <c r="G682" s="47"/>
      <c r="H682" s="47"/>
      <c r="I682" s="20">
        <f t="shared" si="83"/>
      </c>
      <c r="J682" s="20">
        <f t="shared" si="84"/>
      </c>
      <c r="K682" s="20">
        <f t="shared" si="86"/>
      </c>
      <c r="L682" s="19">
        <f t="shared" si="87"/>
      </c>
    </row>
    <row r="683" spans="2:12" ht="12.75">
      <c r="B683" s="52">
        <f t="shared" si="85"/>
      </c>
      <c r="C683" s="52"/>
      <c r="D683" s="20">
        <f t="shared" si="80"/>
      </c>
      <c r="E683" s="20">
        <f t="shared" si="81"/>
      </c>
      <c r="F683" s="47">
        <f t="shared" si="82"/>
      </c>
      <c r="G683" s="47"/>
      <c r="H683" s="47"/>
      <c r="I683" s="20">
        <f t="shared" si="83"/>
      </c>
      <c r="J683" s="20">
        <f t="shared" si="84"/>
      </c>
      <c r="K683" s="20">
        <f t="shared" si="86"/>
      </c>
      <c r="L683" s="19">
        <f t="shared" si="87"/>
      </c>
    </row>
    <row r="684" spans="2:12" ht="12.75">
      <c r="B684" s="52">
        <f t="shared" si="85"/>
      </c>
      <c r="C684" s="52"/>
      <c r="D684" s="20">
        <f t="shared" si="80"/>
      </c>
      <c r="E684" s="20">
        <f t="shared" si="81"/>
      </c>
      <c r="F684" s="47">
        <f t="shared" si="82"/>
      </c>
      <c r="G684" s="47"/>
      <c r="H684" s="47"/>
      <c r="I684" s="20">
        <f t="shared" si="83"/>
      </c>
      <c r="J684" s="20">
        <f t="shared" si="84"/>
      </c>
      <c r="K684" s="20">
        <f t="shared" si="86"/>
      </c>
      <c r="L684" s="19">
        <f t="shared" si="87"/>
      </c>
    </row>
    <row r="685" spans="2:12" ht="12.75">
      <c r="B685" s="52">
        <f t="shared" si="85"/>
      </c>
      <c r="C685" s="52"/>
      <c r="D685" s="20">
        <f t="shared" si="80"/>
      </c>
      <c r="E685" s="20">
        <f t="shared" si="81"/>
      </c>
      <c r="F685" s="47">
        <f t="shared" si="82"/>
      </c>
      <c r="G685" s="47"/>
      <c r="H685" s="47"/>
      <c r="I685" s="20">
        <f t="shared" si="83"/>
      </c>
      <c r="J685" s="20">
        <f t="shared" si="84"/>
      </c>
      <c r="K685" s="20">
        <f t="shared" si="86"/>
      </c>
      <c r="L685" s="19">
        <f t="shared" si="87"/>
      </c>
    </row>
    <row r="686" spans="2:12" ht="12.75">
      <c r="B686" s="52">
        <f t="shared" si="85"/>
      </c>
      <c r="C686" s="52"/>
      <c r="D686" s="20">
        <f t="shared" si="80"/>
      </c>
      <c r="E686" s="20">
        <f t="shared" si="81"/>
      </c>
      <c r="F686" s="47">
        <f t="shared" si="82"/>
      </c>
      <c r="G686" s="47"/>
      <c r="H686" s="47"/>
      <c r="I686" s="20">
        <f t="shared" si="83"/>
      </c>
      <c r="J686" s="20">
        <f t="shared" si="84"/>
      </c>
      <c r="K686" s="20">
        <f t="shared" si="86"/>
      </c>
      <c r="L686" s="19">
        <f t="shared" si="87"/>
      </c>
    </row>
    <row r="687" spans="2:12" ht="12.75">
      <c r="B687" s="52">
        <f t="shared" si="85"/>
      </c>
      <c r="C687" s="52"/>
      <c r="D687" s="20">
        <f t="shared" si="80"/>
      </c>
      <c r="E687" s="20">
        <f t="shared" si="81"/>
      </c>
      <c r="F687" s="47">
        <f t="shared" si="82"/>
      </c>
      <c r="G687" s="47"/>
      <c r="H687" s="47"/>
      <c r="I687" s="20">
        <f t="shared" si="83"/>
      </c>
      <c r="J687" s="20">
        <f t="shared" si="84"/>
      </c>
      <c r="K687" s="20">
        <f t="shared" si="86"/>
      </c>
      <c r="L687" s="19">
        <f t="shared" si="87"/>
      </c>
    </row>
    <row r="688" spans="2:12" ht="12.75">
      <c r="B688" s="52">
        <f t="shared" si="85"/>
      </c>
      <c r="C688" s="52"/>
      <c r="D688" s="20">
        <f t="shared" si="80"/>
      </c>
      <c r="E688" s="20">
        <f t="shared" si="81"/>
      </c>
      <c r="F688" s="47">
        <f t="shared" si="82"/>
      </c>
      <c r="G688" s="47"/>
      <c r="H688" s="47"/>
      <c r="I688" s="20">
        <f t="shared" si="83"/>
      </c>
      <c r="J688" s="20">
        <f t="shared" si="84"/>
      </c>
      <c r="K688" s="20">
        <f t="shared" si="86"/>
      </c>
      <c r="L688" s="19">
        <f t="shared" si="87"/>
      </c>
    </row>
    <row r="689" spans="2:12" ht="12.75">
      <c r="B689" s="52">
        <f t="shared" si="85"/>
      </c>
      <c r="C689" s="52"/>
      <c r="D689" s="20">
        <f t="shared" si="80"/>
      </c>
      <c r="E689" s="20">
        <f t="shared" si="81"/>
      </c>
      <c r="F689" s="47">
        <f t="shared" si="82"/>
      </c>
      <c r="G689" s="47"/>
      <c r="H689" s="47"/>
      <c r="I689" s="20">
        <f t="shared" si="83"/>
      </c>
      <c r="J689" s="20">
        <f t="shared" si="84"/>
      </c>
      <c r="K689" s="20">
        <f t="shared" si="86"/>
      </c>
      <c r="L689" s="19">
        <f t="shared" si="87"/>
      </c>
    </row>
    <row r="690" spans="2:12" ht="12.75">
      <c r="B690" s="52">
        <f t="shared" si="85"/>
      </c>
      <c r="C690" s="52"/>
      <c r="D690" s="20">
        <f t="shared" si="80"/>
      </c>
      <c r="E690" s="20">
        <f t="shared" si="81"/>
      </c>
      <c r="F690" s="47">
        <f t="shared" si="82"/>
      </c>
      <c r="G690" s="47"/>
      <c r="H690" s="47"/>
      <c r="I690" s="20">
        <f t="shared" si="83"/>
      </c>
      <c r="J690" s="20">
        <f t="shared" si="84"/>
      </c>
      <c r="K690" s="20">
        <f t="shared" si="86"/>
      </c>
      <c r="L690" s="19">
        <f t="shared" si="87"/>
      </c>
    </row>
    <row r="691" spans="2:12" ht="12.75">
      <c r="B691" s="52">
        <f t="shared" si="85"/>
      </c>
      <c r="C691" s="52"/>
      <c r="D691" s="20">
        <f t="shared" si="80"/>
      </c>
      <c r="E691" s="20">
        <f t="shared" si="81"/>
      </c>
      <c r="F691" s="47">
        <f t="shared" si="82"/>
      </c>
      <c r="G691" s="47"/>
      <c r="H691" s="47"/>
      <c r="I691" s="20">
        <f t="shared" si="83"/>
      </c>
      <c r="J691" s="20">
        <f t="shared" si="84"/>
      </c>
      <c r="K691" s="20">
        <f t="shared" si="86"/>
      </c>
      <c r="L691" s="19">
        <f t="shared" si="87"/>
      </c>
    </row>
    <row r="692" spans="2:12" ht="12.75">
      <c r="B692" s="52">
        <f t="shared" si="85"/>
      </c>
      <c r="C692" s="52"/>
      <c r="D692" s="20">
        <f t="shared" si="80"/>
      </c>
      <c r="E692" s="20">
        <f t="shared" si="81"/>
      </c>
      <c r="F692" s="47">
        <f t="shared" si="82"/>
      </c>
      <c r="G692" s="47"/>
      <c r="H692" s="47"/>
      <c r="I692" s="20">
        <f t="shared" si="83"/>
      </c>
      <c r="J692" s="20">
        <f t="shared" si="84"/>
      </c>
      <c r="K692" s="20">
        <f t="shared" si="86"/>
      </c>
      <c r="L692" s="19">
        <f t="shared" si="87"/>
      </c>
    </row>
    <row r="693" spans="2:12" ht="12.75">
      <c r="B693" s="52">
        <f t="shared" si="85"/>
      </c>
      <c r="C693" s="52"/>
      <c r="D693" s="20">
        <f t="shared" si="80"/>
      </c>
      <c r="E693" s="20">
        <f t="shared" si="81"/>
      </c>
      <c r="F693" s="47">
        <f t="shared" si="82"/>
      </c>
      <c r="G693" s="47"/>
      <c r="H693" s="47"/>
      <c r="I693" s="20">
        <f t="shared" si="83"/>
      </c>
      <c r="J693" s="20">
        <f t="shared" si="84"/>
      </c>
      <c r="K693" s="20">
        <f t="shared" si="86"/>
      </c>
      <c r="L693" s="19">
        <f t="shared" si="87"/>
      </c>
    </row>
    <row r="694" spans="2:12" ht="12.75">
      <c r="B694" s="52">
        <f t="shared" si="85"/>
      </c>
      <c r="C694" s="52"/>
      <c r="D694" s="20">
        <f t="shared" si="80"/>
      </c>
      <c r="E694" s="20">
        <f t="shared" si="81"/>
      </c>
      <c r="F694" s="47">
        <f t="shared" si="82"/>
      </c>
      <c r="G694" s="47"/>
      <c r="H694" s="47"/>
      <c r="I694" s="20">
        <f t="shared" si="83"/>
      </c>
      <c r="J694" s="20">
        <f t="shared" si="84"/>
      </c>
      <c r="K694" s="20">
        <f t="shared" si="86"/>
      </c>
      <c r="L694" s="19">
        <f t="shared" si="87"/>
      </c>
    </row>
    <row r="695" spans="2:12" ht="12.75">
      <c r="B695" s="52">
        <f t="shared" si="85"/>
      </c>
      <c r="C695" s="52"/>
      <c r="D695" s="20">
        <f t="shared" si="80"/>
      </c>
      <c r="E695" s="20">
        <f t="shared" si="81"/>
      </c>
      <c r="F695" s="47">
        <f t="shared" si="82"/>
      </c>
      <c r="G695" s="47"/>
      <c r="H695" s="47"/>
      <c r="I695" s="20">
        <f t="shared" si="83"/>
      </c>
      <c r="J695" s="20">
        <f t="shared" si="84"/>
      </c>
      <c r="K695" s="20">
        <f t="shared" si="86"/>
      </c>
      <c r="L695" s="19">
        <f t="shared" si="87"/>
      </c>
    </row>
    <row r="696" spans="2:12" ht="12.75">
      <c r="B696" s="52">
        <f t="shared" si="85"/>
      </c>
      <c r="C696" s="52"/>
      <c r="D696" s="20">
        <f t="shared" si="80"/>
      </c>
      <c r="E696" s="20">
        <f t="shared" si="81"/>
      </c>
      <c r="F696" s="47">
        <f t="shared" si="82"/>
      </c>
      <c r="G696" s="47"/>
      <c r="H696" s="47"/>
      <c r="I696" s="20">
        <f t="shared" si="83"/>
      </c>
      <c r="J696" s="20">
        <f t="shared" si="84"/>
      </c>
      <c r="K696" s="20">
        <f t="shared" si="86"/>
      </c>
      <c r="L696" s="19">
        <f t="shared" si="87"/>
      </c>
    </row>
    <row r="697" spans="2:12" ht="12.75">
      <c r="B697" s="52">
        <f t="shared" si="85"/>
      </c>
      <c r="C697" s="52"/>
      <c r="D697" s="20">
        <f t="shared" si="80"/>
      </c>
      <c r="E697" s="20">
        <f t="shared" si="81"/>
      </c>
      <c r="F697" s="47">
        <f t="shared" si="82"/>
      </c>
      <c r="G697" s="47"/>
      <c r="H697" s="47"/>
      <c r="I697" s="20">
        <f t="shared" si="83"/>
      </c>
      <c r="J697" s="20">
        <f t="shared" si="84"/>
      </c>
      <c r="K697" s="20">
        <f t="shared" si="86"/>
      </c>
      <c r="L697" s="19">
        <f t="shared" si="87"/>
      </c>
    </row>
    <row r="698" spans="2:12" ht="12.75">
      <c r="B698" s="52">
        <f t="shared" si="85"/>
      </c>
      <c r="C698" s="52"/>
      <c r="D698" s="20">
        <f t="shared" si="80"/>
      </c>
      <c r="E698" s="20">
        <f t="shared" si="81"/>
      </c>
      <c r="F698" s="47">
        <f t="shared" si="82"/>
      </c>
      <c r="G698" s="47"/>
      <c r="H698" s="47"/>
      <c r="I698" s="20">
        <f t="shared" si="83"/>
      </c>
      <c r="J698" s="20">
        <f t="shared" si="84"/>
      </c>
      <c r="K698" s="20">
        <f t="shared" si="86"/>
      </c>
      <c r="L698" s="19">
        <f t="shared" si="87"/>
      </c>
    </row>
    <row r="699" spans="2:12" ht="12.75">
      <c r="B699" s="52">
        <f t="shared" si="85"/>
      </c>
      <c r="C699" s="52"/>
      <c r="D699" s="20">
        <f t="shared" si="80"/>
      </c>
      <c r="E699" s="20">
        <f t="shared" si="81"/>
      </c>
      <c r="F699" s="47">
        <f t="shared" si="82"/>
      </c>
      <c r="G699" s="47"/>
      <c r="H699" s="47"/>
      <c r="I699" s="20">
        <f t="shared" si="83"/>
      </c>
      <c r="J699" s="20">
        <f t="shared" si="84"/>
      </c>
      <c r="K699" s="20">
        <f t="shared" si="86"/>
      </c>
      <c r="L699" s="19">
        <f t="shared" si="87"/>
      </c>
    </row>
    <row r="700" spans="2:12" ht="12.75">
      <c r="B700" s="52">
        <f t="shared" si="85"/>
      </c>
      <c r="C700" s="52"/>
      <c r="D700" s="20">
        <f t="shared" si="80"/>
      </c>
      <c r="E700" s="20">
        <f t="shared" si="81"/>
      </c>
      <c r="F700" s="47">
        <f t="shared" si="82"/>
      </c>
      <c r="G700" s="47"/>
      <c r="H700" s="47"/>
      <c r="I700" s="20">
        <f t="shared" si="83"/>
      </c>
      <c r="J700" s="20">
        <f t="shared" si="84"/>
      </c>
      <c r="K700" s="20">
        <f t="shared" si="86"/>
      </c>
      <c r="L700" s="19">
        <f t="shared" si="87"/>
      </c>
    </row>
    <row r="701" spans="2:12" ht="12.75">
      <c r="B701" s="52">
        <f t="shared" si="85"/>
      </c>
      <c r="C701" s="52"/>
      <c r="D701" s="20">
        <f t="shared" si="80"/>
      </c>
      <c r="E701" s="20">
        <f t="shared" si="81"/>
      </c>
      <c r="F701" s="47">
        <f t="shared" si="82"/>
      </c>
      <c r="G701" s="47"/>
      <c r="H701" s="47"/>
      <c r="I701" s="20">
        <f t="shared" si="83"/>
      </c>
      <c r="J701" s="20">
        <f t="shared" si="84"/>
      </c>
      <c r="K701" s="20">
        <f t="shared" si="86"/>
      </c>
      <c r="L701" s="19">
        <f t="shared" si="87"/>
      </c>
    </row>
    <row r="702" spans="2:12" ht="12.75">
      <c r="B702" s="52">
        <f t="shared" si="85"/>
      </c>
      <c r="C702" s="52"/>
      <c r="D702" s="20">
        <f t="shared" si="80"/>
      </c>
      <c r="E702" s="20">
        <f t="shared" si="81"/>
      </c>
      <c r="F702" s="47">
        <f t="shared" si="82"/>
      </c>
      <c r="G702" s="47"/>
      <c r="H702" s="47"/>
      <c r="I702" s="20">
        <f t="shared" si="83"/>
      </c>
      <c r="J702" s="20">
        <f t="shared" si="84"/>
      </c>
      <c r="K702" s="20">
        <f t="shared" si="86"/>
      </c>
      <c r="L702" s="19">
        <f t="shared" si="87"/>
      </c>
    </row>
    <row r="703" spans="2:12" ht="12.75">
      <c r="B703" s="52">
        <f t="shared" si="85"/>
      </c>
      <c r="C703" s="52"/>
      <c r="D703" s="20">
        <f t="shared" si="80"/>
      </c>
      <c r="E703" s="20">
        <f t="shared" si="81"/>
      </c>
      <c r="F703" s="47">
        <f t="shared" si="82"/>
      </c>
      <c r="G703" s="47"/>
      <c r="H703" s="47"/>
      <c r="I703" s="20">
        <f t="shared" si="83"/>
      </c>
      <c r="J703" s="20">
        <f t="shared" si="84"/>
      </c>
      <c r="K703" s="20">
        <f t="shared" si="86"/>
      </c>
      <c r="L703" s="19">
        <f t="shared" si="87"/>
      </c>
    </row>
    <row r="704" spans="2:12" ht="12.75">
      <c r="B704" s="52">
        <f t="shared" si="85"/>
      </c>
      <c r="C704" s="52"/>
      <c r="D704" s="20">
        <f t="shared" si="80"/>
      </c>
      <c r="E704" s="20">
        <f t="shared" si="81"/>
      </c>
      <c r="F704" s="47">
        <f t="shared" si="82"/>
      </c>
      <c r="G704" s="47"/>
      <c r="H704" s="47"/>
      <c r="I704" s="20">
        <f t="shared" si="83"/>
      </c>
      <c r="J704" s="20">
        <f t="shared" si="84"/>
      </c>
      <c r="K704" s="20">
        <f t="shared" si="86"/>
      </c>
      <c r="L704" s="19">
        <f t="shared" si="87"/>
      </c>
    </row>
    <row r="705" spans="2:12" ht="12.75">
      <c r="B705" s="52">
        <f t="shared" si="85"/>
      </c>
      <c r="C705" s="52"/>
      <c r="D705" s="20">
        <f t="shared" si="80"/>
      </c>
      <c r="E705" s="20">
        <f t="shared" si="81"/>
      </c>
      <c r="F705" s="47">
        <f t="shared" si="82"/>
      </c>
      <c r="G705" s="47"/>
      <c r="H705" s="47"/>
      <c r="I705" s="20">
        <f t="shared" si="83"/>
      </c>
      <c r="J705" s="20">
        <f t="shared" si="84"/>
      </c>
      <c r="K705" s="20">
        <f t="shared" si="86"/>
      </c>
      <c r="L705" s="19">
        <f t="shared" si="87"/>
      </c>
    </row>
    <row r="706" spans="2:12" ht="12.75">
      <c r="B706" s="52">
        <f t="shared" si="85"/>
      </c>
      <c r="C706" s="52"/>
      <c r="D706" s="20">
        <f t="shared" si="80"/>
      </c>
      <c r="E706" s="20">
        <f t="shared" si="81"/>
      </c>
      <c r="F706" s="47">
        <f t="shared" si="82"/>
      </c>
      <c r="G706" s="47"/>
      <c r="H706" s="47"/>
      <c r="I706" s="20">
        <f t="shared" si="83"/>
      </c>
      <c r="J706" s="20">
        <f t="shared" si="84"/>
      </c>
      <c r="K706" s="20">
        <f t="shared" si="86"/>
      </c>
      <c r="L706" s="19">
        <f t="shared" si="87"/>
      </c>
    </row>
    <row r="707" spans="2:12" ht="12.75">
      <c r="B707" s="52">
        <f t="shared" si="85"/>
      </c>
      <c r="C707" s="52"/>
      <c r="D707" s="20">
        <f t="shared" si="80"/>
      </c>
      <c r="E707" s="20">
        <f t="shared" si="81"/>
      </c>
      <c r="F707" s="47">
        <f t="shared" si="82"/>
      </c>
      <c r="G707" s="47"/>
      <c r="H707" s="47"/>
      <c r="I707" s="20">
        <f t="shared" si="83"/>
      </c>
      <c r="J707" s="20">
        <f t="shared" si="84"/>
      </c>
      <c r="K707" s="20">
        <f t="shared" si="86"/>
      </c>
      <c r="L707" s="19">
        <f t="shared" si="87"/>
      </c>
    </row>
    <row r="708" spans="2:12" ht="12.75">
      <c r="B708" s="52">
        <f t="shared" si="85"/>
      </c>
      <c r="C708" s="52"/>
      <c r="D708" s="20">
        <f t="shared" si="80"/>
      </c>
      <c r="E708" s="20">
        <f t="shared" si="81"/>
      </c>
      <c r="F708" s="47">
        <f t="shared" si="82"/>
      </c>
      <c r="G708" s="47"/>
      <c r="H708" s="47"/>
      <c r="I708" s="20">
        <f t="shared" si="83"/>
      </c>
      <c r="J708" s="20">
        <f t="shared" si="84"/>
      </c>
      <c r="K708" s="20">
        <f t="shared" si="86"/>
      </c>
      <c r="L708" s="19">
        <f t="shared" si="87"/>
      </c>
    </row>
    <row r="709" spans="2:12" ht="12.75">
      <c r="B709" s="52">
        <f t="shared" si="85"/>
      </c>
      <c r="C709" s="52"/>
      <c r="D709" s="20">
        <f t="shared" si="80"/>
      </c>
      <c r="E709" s="20">
        <f t="shared" si="81"/>
      </c>
      <c r="F709" s="47">
        <f t="shared" si="82"/>
      </c>
      <c r="G709" s="47"/>
      <c r="H709" s="47"/>
      <c r="I709" s="20">
        <f t="shared" si="83"/>
      </c>
      <c r="J709" s="20">
        <f t="shared" si="84"/>
      </c>
      <c r="K709" s="20">
        <f t="shared" si="86"/>
      </c>
      <c r="L709" s="19">
        <f t="shared" si="87"/>
      </c>
    </row>
    <row r="710" spans="2:12" ht="12.75">
      <c r="B710" s="52">
        <f t="shared" si="85"/>
      </c>
      <c r="C710" s="52"/>
      <c r="D710" s="20">
        <f t="shared" si="80"/>
      </c>
      <c r="E710" s="20">
        <f t="shared" si="81"/>
      </c>
      <c r="F710" s="47">
        <f t="shared" si="82"/>
      </c>
      <c r="G710" s="47"/>
      <c r="H710" s="47"/>
      <c r="I710" s="20">
        <f t="shared" si="83"/>
      </c>
      <c r="J710" s="20">
        <f t="shared" si="84"/>
      </c>
      <c r="K710" s="20">
        <f t="shared" si="86"/>
      </c>
      <c r="L710" s="19">
        <f t="shared" si="87"/>
      </c>
    </row>
    <row r="711" spans="2:12" ht="12.75">
      <c r="B711" s="52">
        <f t="shared" si="85"/>
      </c>
      <c r="C711" s="52"/>
      <c r="D711" s="20">
        <f t="shared" si="80"/>
      </c>
      <c r="E711" s="20">
        <f t="shared" si="81"/>
      </c>
      <c r="F711" s="47">
        <f t="shared" si="82"/>
      </c>
      <c r="G711" s="47"/>
      <c r="H711" s="47"/>
      <c r="I711" s="20">
        <f t="shared" si="83"/>
      </c>
      <c r="J711" s="20">
        <f t="shared" si="84"/>
      </c>
      <c r="K711" s="20">
        <f t="shared" si="86"/>
      </c>
      <c r="L711" s="19">
        <f t="shared" si="87"/>
      </c>
    </row>
    <row r="712" spans="2:12" ht="12.75">
      <c r="B712" s="52">
        <f t="shared" si="85"/>
      </c>
      <c r="C712" s="52"/>
      <c r="D712" s="20">
        <f t="shared" si="80"/>
      </c>
      <c r="E712" s="20">
        <f t="shared" si="81"/>
      </c>
      <c r="F712" s="47">
        <f t="shared" si="82"/>
      </c>
      <c r="G712" s="47"/>
      <c r="H712" s="47"/>
      <c r="I712" s="20">
        <f t="shared" si="83"/>
      </c>
      <c r="J712" s="20">
        <f t="shared" si="84"/>
      </c>
      <c r="K712" s="20">
        <f t="shared" si="86"/>
      </c>
      <c r="L712" s="19">
        <f t="shared" si="87"/>
      </c>
    </row>
    <row r="713" spans="2:12" ht="12.75">
      <c r="B713" s="52">
        <f t="shared" si="85"/>
      </c>
      <c r="C713" s="52"/>
      <c r="D713" s="20">
        <f t="shared" si="80"/>
      </c>
      <c r="E713" s="20">
        <f t="shared" si="81"/>
      </c>
      <c r="F713" s="47">
        <f t="shared" si="82"/>
      </c>
      <c r="G713" s="47"/>
      <c r="H713" s="47"/>
      <c r="I713" s="20">
        <f t="shared" si="83"/>
      </c>
      <c r="J713" s="20">
        <f t="shared" si="84"/>
      </c>
      <c r="K713" s="20">
        <f t="shared" si="86"/>
      </c>
      <c r="L713" s="19">
        <f t="shared" si="87"/>
      </c>
    </row>
    <row r="714" spans="2:12" ht="12.75">
      <c r="B714" s="52">
        <f t="shared" si="85"/>
      </c>
      <c r="C714" s="52"/>
      <c r="D714" s="20">
        <f t="shared" si="80"/>
      </c>
      <c r="E714" s="20">
        <f t="shared" si="81"/>
      </c>
      <c r="F714" s="47">
        <f t="shared" si="82"/>
      </c>
      <c r="G714" s="47"/>
      <c r="H714" s="47"/>
      <c r="I714" s="20">
        <f t="shared" si="83"/>
      </c>
      <c r="J714" s="20">
        <f t="shared" si="84"/>
      </c>
      <c r="K714" s="20">
        <f t="shared" si="86"/>
      </c>
      <c r="L714" s="19">
        <f t="shared" si="87"/>
      </c>
    </row>
    <row r="715" spans="2:12" ht="12.75">
      <c r="B715" s="52">
        <f t="shared" si="85"/>
      </c>
      <c r="C715" s="52"/>
      <c r="D715" s="20">
        <f t="shared" si="80"/>
      </c>
      <c r="E715" s="20">
        <f t="shared" si="81"/>
      </c>
      <c r="F715" s="47">
        <f t="shared" si="82"/>
      </c>
      <c r="G715" s="47"/>
      <c r="H715" s="47"/>
      <c r="I715" s="20">
        <f t="shared" si="83"/>
      </c>
      <c r="J715" s="20">
        <f t="shared" si="84"/>
      </c>
      <c r="K715" s="20">
        <f t="shared" si="86"/>
      </c>
      <c r="L715" s="19">
        <f t="shared" si="87"/>
      </c>
    </row>
    <row r="716" spans="2:12" ht="12.75">
      <c r="B716" s="52">
        <f t="shared" si="85"/>
      </c>
      <c r="C716" s="52"/>
      <c r="D716" s="20">
        <f t="shared" si="80"/>
      </c>
      <c r="E716" s="20">
        <f t="shared" si="81"/>
      </c>
      <c r="F716" s="47">
        <f t="shared" si="82"/>
      </c>
      <c r="G716" s="47"/>
      <c r="H716" s="47"/>
      <c r="I716" s="20">
        <f t="shared" si="83"/>
      </c>
      <c r="J716" s="20">
        <f t="shared" si="84"/>
      </c>
      <c r="K716" s="20">
        <f t="shared" si="86"/>
      </c>
      <c r="L716" s="19">
        <f t="shared" si="87"/>
      </c>
    </row>
    <row r="717" spans="2:12" ht="12.75">
      <c r="B717" s="52">
        <f t="shared" si="85"/>
      </c>
      <c r="C717" s="52"/>
      <c r="D717" s="20">
        <f t="shared" si="80"/>
      </c>
      <c r="E717" s="20">
        <f t="shared" si="81"/>
      </c>
      <c r="F717" s="47">
        <f t="shared" si="82"/>
      </c>
      <c r="G717" s="47"/>
      <c r="H717" s="47"/>
      <c r="I717" s="20">
        <f t="shared" si="83"/>
      </c>
      <c r="J717" s="20">
        <f t="shared" si="84"/>
      </c>
      <c r="K717" s="20">
        <f t="shared" si="86"/>
      </c>
      <c r="L717" s="19">
        <f t="shared" si="87"/>
      </c>
    </row>
    <row r="718" spans="2:12" ht="12.75">
      <c r="B718" s="52">
        <f t="shared" si="85"/>
      </c>
      <c r="C718" s="52"/>
      <c r="D718" s="20">
        <f t="shared" si="80"/>
      </c>
      <c r="E718" s="20">
        <f t="shared" si="81"/>
      </c>
      <c r="F718" s="47">
        <f t="shared" si="82"/>
      </c>
      <c r="G718" s="47"/>
      <c r="H718" s="47"/>
      <c r="I718" s="20">
        <f t="shared" si="83"/>
      </c>
      <c r="J718" s="20">
        <f t="shared" si="84"/>
      </c>
      <c r="K718" s="20">
        <f t="shared" si="86"/>
      </c>
      <c r="L718" s="19">
        <f t="shared" si="87"/>
      </c>
    </row>
    <row r="719" spans="2:12" ht="12.75">
      <c r="B719" s="52">
        <f t="shared" si="85"/>
      </c>
      <c r="C719" s="52"/>
      <c r="D719" s="20">
        <f t="shared" si="80"/>
      </c>
      <c r="E719" s="20">
        <f t="shared" si="81"/>
      </c>
      <c r="F719" s="47">
        <f t="shared" si="82"/>
      </c>
      <c r="G719" s="47"/>
      <c r="H719" s="47"/>
      <c r="I719" s="20">
        <f t="shared" si="83"/>
      </c>
      <c r="J719" s="20">
        <f t="shared" si="84"/>
      </c>
      <c r="K719" s="20">
        <f t="shared" si="86"/>
      </c>
      <c r="L719" s="19">
        <f t="shared" si="87"/>
      </c>
    </row>
    <row r="720" spans="2:12" ht="12.75">
      <c r="B720" s="52">
        <f t="shared" si="85"/>
      </c>
      <c r="C720" s="52"/>
      <c r="D720" s="20">
        <f t="shared" si="80"/>
      </c>
      <c r="E720" s="20">
        <f t="shared" si="81"/>
      </c>
      <c r="F720" s="47">
        <f t="shared" si="82"/>
      </c>
      <c r="G720" s="47"/>
      <c r="H720" s="47"/>
      <c r="I720" s="20">
        <f t="shared" si="83"/>
      </c>
      <c r="J720" s="20">
        <f t="shared" si="84"/>
      </c>
      <c r="K720" s="20">
        <f t="shared" si="86"/>
      </c>
      <c r="L720" s="19">
        <f t="shared" si="87"/>
      </c>
    </row>
    <row r="721" spans="2:12" ht="12.75">
      <c r="B721" s="52">
        <f t="shared" si="85"/>
      </c>
      <c r="C721" s="52"/>
      <c r="D721" s="20">
        <f t="shared" si="80"/>
      </c>
      <c r="E721" s="20">
        <f t="shared" si="81"/>
      </c>
      <c r="F721" s="47">
        <f t="shared" si="82"/>
      </c>
      <c r="G721" s="47"/>
      <c r="H721" s="47"/>
      <c r="I721" s="20">
        <f t="shared" si="83"/>
      </c>
      <c r="J721" s="20">
        <f t="shared" si="84"/>
      </c>
      <c r="K721" s="20">
        <f t="shared" si="86"/>
      </c>
      <c r="L721" s="19">
        <f t="shared" si="87"/>
      </c>
    </row>
    <row r="722" spans="2:12" ht="12.75">
      <c r="B722" s="52">
        <f t="shared" si="85"/>
      </c>
      <c r="C722" s="52"/>
      <c r="D722" s="20">
        <f t="shared" si="80"/>
      </c>
      <c r="E722" s="20">
        <f t="shared" si="81"/>
      </c>
      <c r="F722" s="47">
        <f t="shared" si="82"/>
      </c>
      <c r="G722" s="47"/>
      <c r="H722" s="47"/>
      <c r="I722" s="20">
        <f t="shared" si="83"/>
      </c>
      <c r="J722" s="20">
        <f t="shared" si="84"/>
      </c>
      <c r="K722" s="20">
        <f t="shared" si="86"/>
      </c>
      <c r="L722" s="19">
        <f t="shared" si="87"/>
      </c>
    </row>
    <row r="723" spans="2:12" ht="12.75">
      <c r="B723" s="52">
        <f t="shared" si="85"/>
      </c>
      <c r="C723" s="52"/>
      <c r="D723" s="20">
        <f t="shared" si="80"/>
      </c>
      <c r="E723" s="20">
        <f t="shared" si="81"/>
      </c>
      <c r="F723" s="47">
        <f t="shared" si="82"/>
      </c>
      <c r="G723" s="47"/>
      <c r="H723" s="47"/>
      <c r="I723" s="20">
        <f t="shared" si="83"/>
      </c>
      <c r="J723" s="20">
        <f t="shared" si="84"/>
      </c>
      <c r="K723" s="20">
        <f t="shared" si="86"/>
      </c>
      <c r="L723" s="19">
        <f t="shared" si="87"/>
      </c>
    </row>
    <row r="724" spans="2:12" ht="12.75">
      <c r="B724" s="52">
        <f t="shared" si="85"/>
      </c>
      <c r="C724" s="52"/>
      <c r="D724" s="20">
        <f t="shared" si="80"/>
      </c>
      <c r="E724" s="20">
        <f t="shared" si="81"/>
      </c>
      <c r="F724" s="47">
        <f t="shared" si="82"/>
      </c>
      <c r="G724" s="47"/>
      <c r="H724" s="47"/>
      <c r="I724" s="20">
        <f t="shared" si="83"/>
      </c>
      <c r="J724" s="20">
        <f t="shared" si="84"/>
      </c>
      <c r="K724" s="20">
        <f t="shared" si="86"/>
      </c>
      <c r="L724" s="19">
        <f t="shared" si="87"/>
      </c>
    </row>
    <row r="725" spans="2:12" ht="12.75">
      <c r="B725" s="52">
        <f t="shared" si="85"/>
      </c>
      <c r="C725" s="52"/>
      <c r="D725" s="20">
        <f t="shared" si="80"/>
      </c>
      <c r="E725" s="20">
        <f t="shared" si="81"/>
      </c>
      <c r="F725" s="47">
        <f t="shared" si="82"/>
      </c>
      <c r="G725" s="47"/>
      <c r="H725" s="47"/>
      <c r="I725" s="20">
        <f t="shared" si="83"/>
      </c>
      <c r="J725" s="20">
        <f t="shared" si="84"/>
      </c>
      <c r="K725" s="20">
        <f t="shared" si="86"/>
      </c>
      <c r="L725" s="19">
        <f t="shared" si="87"/>
      </c>
    </row>
    <row r="726" spans="2:12" ht="12.75">
      <c r="B726" s="52">
        <f t="shared" si="85"/>
      </c>
      <c r="C726" s="52"/>
      <c r="D726" s="20">
        <f t="shared" si="80"/>
      </c>
      <c r="E726" s="20">
        <f t="shared" si="81"/>
      </c>
      <c r="F726" s="47">
        <f t="shared" si="82"/>
      </c>
      <c r="G726" s="47"/>
      <c r="H726" s="47"/>
      <c r="I726" s="20">
        <f t="shared" si="83"/>
      </c>
      <c r="J726" s="20">
        <f t="shared" si="84"/>
      </c>
      <c r="K726" s="20">
        <f t="shared" si="86"/>
      </c>
      <c r="L726" s="19">
        <f t="shared" si="87"/>
      </c>
    </row>
    <row r="727" spans="2:12" ht="12.75">
      <c r="B727" s="52">
        <f t="shared" si="85"/>
      </c>
      <c r="C727" s="52"/>
      <c r="D727" s="20">
        <f t="shared" si="80"/>
      </c>
      <c r="E727" s="20">
        <f t="shared" si="81"/>
      </c>
      <c r="F727" s="47">
        <f t="shared" si="82"/>
      </c>
      <c r="G727" s="47"/>
      <c r="H727" s="47"/>
      <c r="I727" s="20">
        <f t="shared" si="83"/>
      </c>
      <c r="J727" s="20">
        <f t="shared" si="84"/>
      </c>
      <c r="K727" s="20">
        <f t="shared" si="86"/>
      </c>
      <c r="L727" s="19">
        <f t="shared" si="87"/>
      </c>
    </row>
    <row r="728" spans="2:12" ht="12.75">
      <c r="B728" s="52">
        <f t="shared" si="85"/>
      </c>
      <c r="C728" s="52"/>
      <c r="D728" s="20">
        <f t="shared" si="80"/>
      </c>
      <c r="E728" s="20">
        <f t="shared" si="81"/>
      </c>
      <c r="F728" s="47">
        <f t="shared" si="82"/>
      </c>
      <c r="G728" s="47"/>
      <c r="H728" s="47"/>
      <c r="I728" s="20">
        <f t="shared" si="83"/>
      </c>
      <c r="J728" s="20">
        <f t="shared" si="84"/>
      </c>
      <c r="K728" s="20">
        <f t="shared" si="86"/>
      </c>
      <c r="L728" s="19">
        <f t="shared" si="87"/>
      </c>
    </row>
    <row r="729" spans="2:12" ht="12.75">
      <c r="B729" s="52">
        <f t="shared" si="85"/>
      </c>
      <c r="C729" s="52"/>
      <c r="D729" s="20">
        <f t="shared" si="80"/>
      </c>
      <c r="E729" s="20">
        <f t="shared" si="81"/>
      </c>
      <c r="F729" s="47">
        <f t="shared" si="82"/>
      </c>
      <c r="G729" s="47"/>
      <c r="H729" s="47"/>
      <c r="I729" s="20">
        <f t="shared" si="83"/>
      </c>
      <c r="J729" s="20">
        <f t="shared" si="84"/>
      </c>
      <c r="K729" s="20">
        <f t="shared" si="86"/>
      </c>
      <c r="L729" s="19">
        <f t="shared" si="87"/>
      </c>
    </row>
    <row r="730" spans="2:12" ht="12.75">
      <c r="B730" s="52">
        <f t="shared" si="85"/>
      </c>
      <c r="C730" s="52"/>
      <c r="D730" s="20">
        <f t="shared" si="80"/>
      </c>
      <c r="E730" s="20">
        <f t="shared" si="81"/>
      </c>
      <c r="F730" s="47">
        <f t="shared" si="82"/>
      </c>
      <c r="G730" s="47"/>
      <c r="H730" s="47"/>
      <c r="I730" s="20">
        <f t="shared" si="83"/>
      </c>
      <c r="J730" s="20">
        <f t="shared" si="84"/>
      </c>
      <c r="K730" s="20">
        <f t="shared" si="86"/>
      </c>
      <c r="L730" s="19">
        <f t="shared" si="87"/>
      </c>
    </row>
    <row r="731" spans="2:12" ht="12.75">
      <c r="B731" s="52">
        <f t="shared" si="85"/>
      </c>
      <c r="C731" s="52"/>
      <c r="D731" s="20"/>
      <c r="E731" s="20"/>
      <c r="F731" s="47"/>
      <c r="G731" s="47"/>
      <c r="H731" s="47"/>
      <c r="J731" s="20">
        <f t="shared" si="84"/>
      </c>
      <c r="K731" s="20">
        <f t="shared" si="86"/>
      </c>
      <c r="L731" s="19">
        <f t="shared" si="87"/>
      </c>
    </row>
    <row r="732" spans="2:8" ht="12.75">
      <c r="B732" s="52"/>
      <c r="C732" s="52"/>
      <c r="F732" s="47"/>
      <c r="G732" s="47"/>
      <c r="H732" s="47"/>
    </row>
    <row r="733" spans="2:8" ht="12.75">
      <c r="B733" s="52"/>
      <c r="C733" s="52"/>
      <c r="F733" s="47"/>
      <c r="G733" s="47"/>
      <c r="H733" s="47"/>
    </row>
    <row r="734" spans="2:8" ht="12.75">
      <c r="B734" s="52"/>
      <c r="C734" s="52"/>
      <c r="F734" s="47"/>
      <c r="G734" s="47"/>
      <c r="H734" s="47"/>
    </row>
    <row r="735" spans="2:8" ht="12.75">
      <c r="B735" s="52"/>
      <c r="C735" s="52"/>
      <c r="F735" s="4"/>
      <c r="G735" s="4"/>
      <c r="H735" s="4"/>
    </row>
    <row r="736" spans="2:8" ht="12.75">
      <c r="B736" s="52"/>
      <c r="C736" s="52"/>
      <c r="F736" s="4"/>
      <c r="G736" s="4"/>
      <c r="H736" s="4"/>
    </row>
    <row r="737" spans="2:8" ht="12.75">
      <c r="B737" s="52"/>
      <c r="C737" s="52"/>
      <c r="F737" s="4"/>
      <c r="G737" s="4"/>
      <c r="H737" s="4"/>
    </row>
    <row r="738" spans="2:8" ht="12.75">
      <c r="B738" s="52"/>
      <c r="C738" s="52"/>
      <c r="F738" s="4"/>
      <c r="G738" s="4"/>
      <c r="H738" s="4"/>
    </row>
    <row r="739" spans="2:8" ht="12.75">
      <c r="B739" s="52"/>
      <c r="C739" s="52"/>
      <c r="F739" s="4"/>
      <c r="G739" s="4"/>
      <c r="H739" s="4"/>
    </row>
    <row r="740" spans="2:8" ht="12.75">
      <c r="B740" s="52"/>
      <c r="C740" s="52"/>
      <c r="F740" s="4"/>
      <c r="G740" s="4"/>
      <c r="H740" s="4"/>
    </row>
    <row r="741" spans="2:8" ht="12.75">
      <c r="B741" s="52"/>
      <c r="C741" s="52"/>
      <c r="F741" s="4"/>
      <c r="G741" s="4"/>
      <c r="H741" s="4"/>
    </row>
    <row r="742" spans="2:8" ht="12.75">
      <c r="B742" s="52"/>
      <c r="C742" s="52"/>
      <c r="F742" s="4"/>
      <c r="G742" s="4"/>
      <c r="H742" s="4"/>
    </row>
    <row r="743" spans="2:8" ht="12.75">
      <c r="B743" s="52"/>
      <c r="C743" s="52"/>
      <c r="F743" s="4"/>
      <c r="G743" s="4"/>
      <c r="H743" s="4"/>
    </row>
    <row r="744" spans="2:8" ht="12.75">
      <c r="B744" s="52"/>
      <c r="C744" s="52"/>
      <c r="F744" s="4"/>
      <c r="G744" s="4"/>
      <c r="H744" s="4"/>
    </row>
    <row r="745" spans="2:8" ht="12.75">
      <c r="B745" s="52"/>
      <c r="C745" s="52"/>
      <c r="F745" s="4"/>
      <c r="G745" s="4"/>
      <c r="H745" s="4"/>
    </row>
    <row r="746" spans="2:8" ht="12.75">
      <c r="B746" s="52"/>
      <c r="C746" s="52"/>
      <c r="F746" s="4"/>
      <c r="G746" s="4"/>
      <c r="H746" s="4"/>
    </row>
    <row r="747" spans="2:8" ht="12.75">
      <c r="B747" s="52"/>
      <c r="C747" s="52"/>
      <c r="F747" s="4"/>
      <c r="G747" s="4"/>
      <c r="H747" s="4"/>
    </row>
    <row r="748" spans="2:8" ht="12.75">
      <c r="B748" s="52"/>
      <c r="C748" s="52"/>
      <c r="F748" s="4"/>
      <c r="G748" s="4"/>
      <c r="H748" s="4"/>
    </row>
    <row r="749" spans="2:8" ht="12.75">
      <c r="B749" s="52"/>
      <c r="C749" s="52"/>
      <c r="F749" s="4"/>
      <c r="G749" s="4"/>
      <c r="H749" s="4"/>
    </row>
    <row r="750" spans="2:8" ht="12.75">
      <c r="B750" s="52"/>
      <c r="C750" s="52"/>
      <c r="F750" s="4"/>
      <c r="G750" s="4"/>
      <c r="H750" s="4"/>
    </row>
    <row r="751" spans="2:8" ht="12.75">
      <c r="B751" s="52"/>
      <c r="C751" s="52"/>
      <c r="F751" s="4"/>
      <c r="G751" s="4"/>
      <c r="H751" s="4"/>
    </row>
    <row r="752" spans="2:8" ht="12.75">
      <c r="B752" s="52"/>
      <c r="C752" s="52"/>
      <c r="F752" s="4"/>
      <c r="G752" s="4"/>
      <c r="H752" s="4"/>
    </row>
    <row r="753" spans="2:8" ht="12.75">
      <c r="B753" s="52"/>
      <c r="C753" s="52"/>
      <c r="F753" s="4"/>
      <c r="G753" s="4"/>
      <c r="H753" s="4"/>
    </row>
    <row r="754" spans="2:8" ht="12.75">
      <c r="B754" s="52"/>
      <c r="C754" s="52"/>
      <c r="F754" s="4"/>
      <c r="G754" s="4"/>
      <c r="H754" s="4"/>
    </row>
    <row r="755" spans="2:8" ht="12.75">
      <c r="B755" s="52"/>
      <c r="C755" s="52"/>
      <c r="F755" s="4"/>
      <c r="G755" s="4"/>
      <c r="H755" s="4"/>
    </row>
    <row r="756" spans="2:8" ht="12.75">
      <c r="B756" s="52"/>
      <c r="C756" s="52"/>
      <c r="F756" s="4"/>
      <c r="G756" s="4"/>
      <c r="H756" s="4"/>
    </row>
    <row r="757" spans="2:8" ht="12.75">
      <c r="B757" s="52"/>
      <c r="C757" s="52"/>
      <c r="F757" s="4"/>
      <c r="G757" s="4"/>
      <c r="H757" s="4"/>
    </row>
    <row r="758" spans="2:8" ht="12.75">
      <c r="B758" s="52"/>
      <c r="C758" s="52"/>
      <c r="F758" s="4"/>
      <c r="G758" s="4"/>
      <c r="H758" s="4"/>
    </row>
    <row r="759" spans="2:8" ht="12.75">
      <c r="B759" s="52"/>
      <c r="C759" s="52"/>
      <c r="F759" s="4"/>
      <c r="G759" s="4"/>
      <c r="H759" s="4"/>
    </row>
    <row r="760" spans="2:8" ht="12.75">
      <c r="B760" s="52"/>
      <c r="C760" s="52"/>
      <c r="F760" s="4"/>
      <c r="G760" s="4"/>
      <c r="H760" s="4"/>
    </row>
    <row r="761" spans="2:8" ht="12.75">
      <c r="B761" s="52"/>
      <c r="C761" s="52"/>
      <c r="F761" s="4"/>
      <c r="G761" s="4"/>
      <c r="H761" s="4"/>
    </row>
    <row r="762" spans="2:8" ht="12.75">
      <c r="B762" s="52"/>
      <c r="C762" s="52"/>
      <c r="F762" s="4"/>
      <c r="G762" s="4"/>
      <c r="H762" s="4"/>
    </row>
    <row r="763" spans="2:8" ht="12.75">
      <c r="B763" s="52"/>
      <c r="C763" s="52"/>
      <c r="F763" s="4"/>
      <c r="G763" s="4"/>
      <c r="H763" s="4"/>
    </row>
    <row r="764" spans="2:8" ht="12.75">
      <c r="B764" s="52"/>
      <c r="C764" s="52"/>
      <c r="F764" s="4"/>
      <c r="G764" s="4"/>
      <c r="H764" s="4"/>
    </row>
    <row r="765" spans="2:8" ht="12.75">
      <c r="B765" s="52"/>
      <c r="C765" s="52"/>
      <c r="F765" s="4"/>
      <c r="G765" s="4"/>
      <c r="H765" s="4"/>
    </row>
    <row r="766" spans="2:8" ht="12.75">
      <c r="B766" s="52"/>
      <c r="C766" s="52"/>
      <c r="F766" s="4"/>
      <c r="G766" s="4"/>
      <c r="H766" s="4"/>
    </row>
    <row r="767" spans="2:8" ht="12.75">
      <c r="B767" s="52"/>
      <c r="C767" s="52"/>
      <c r="F767" s="4"/>
      <c r="G767" s="4"/>
      <c r="H767" s="4"/>
    </row>
    <row r="768" spans="2:8" ht="12.75">
      <c r="B768" s="52"/>
      <c r="C768" s="52"/>
      <c r="F768" s="4"/>
      <c r="G768" s="4"/>
      <c r="H768" s="4"/>
    </row>
    <row r="769" spans="2:8" ht="12.75">
      <c r="B769" s="52"/>
      <c r="C769" s="52"/>
      <c r="F769" s="4"/>
      <c r="G769" s="4"/>
      <c r="H769" s="4"/>
    </row>
    <row r="770" spans="2:8" ht="12.75">
      <c r="B770" s="52"/>
      <c r="C770" s="52"/>
      <c r="F770" s="4"/>
      <c r="G770" s="4"/>
      <c r="H770" s="4"/>
    </row>
    <row r="771" spans="2:8" ht="12.75">
      <c r="B771" s="52"/>
      <c r="C771" s="52"/>
      <c r="F771" s="4"/>
      <c r="G771" s="4"/>
      <c r="H771" s="4"/>
    </row>
    <row r="772" spans="2:8" ht="12.75">
      <c r="B772" s="52"/>
      <c r="C772" s="52"/>
      <c r="F772" s="4"/>
      <c r="G772" s="4"/>
      <c r="H772" s="4"/>
    </row>
    <row r="773" spans="2:8" ht="12.75">
      <c r="B773" s="52"/>
      <c r="C773" s="52"/>
      <c r="F773" s="4"/>
      <c r="G773" s="4"/>
      <c r="H773" s="4"/>
    </row>
    <row r="774" spans="2:8" ht="12.75">
      <c r="B774" s="52"/>
      <c r="C774" s="52"/>
      <c r="F774" s="4"/>
      <c r="G774" s="4"/>
      <c r="H774" s="4"/>
    </row>
    <row r="775" spans="2:8" ht="12.75">
      <c r="B775" s="52"/>
      <c r="C775" s="52"/>
      <c r="F775" s="4"/>
      <c r="G775" s="4"/>
      <c r="H775" s="4"/>
    </row>
    <row r="776" spans="2:8" ht="12.75">
      <c r="B776" s="52"/>
      <c r="C776" s="52"/>
      <c r="F776" s="4"/>
      <c r="G776" s="4"/>
      <c r="H776" s="4"/>
    </row>
    <row r="777" spans="2:8" ht="12.75">
      <c r="B777" s="52"/>
      <c r="C777" s="52"/>
      <c r="F777" s="4"/>
      <c r="G777" s="4"/>
      <c r="H777" s="4"/>
    </row>
    <row r="778" spans="2:8" ht="12.75">
      <c r="B778" s="52"/>
      <c r="C778" s="52"/>
      <c r="F778" s="4"/>
      <c r="G778" s="4"/>
      <c r="H778" s="4"/>
    </row>
    <row r="779" spans="2:8" ht="12.75">
      <c r="B779" s="52"/>
      <c r="C779" s="52"/>
      <c r="F779" s="4"/>
      <c r="G779" s="4"/>
      <c r="H779" s="4"/>
    </row>
    <row r="780" spans="2:8" ht="12.75">
      <c r="B780" s="52"/>
      <c r="C780" s="52"/>
      <c r="F780" s="4"/>
      <c r="G780" s="4"/>
      <c r="H780" s="4"/>
    </row>
    <row r="781" spans="2:8" ht="12.75">
      <c r="B781" s="52"/>
      <c r="C781" s="52"/>
      <c r="F781" s="4"/>
      <c r="G781" s="4"/>
      <c r="H781" s="4"/>
    </row>
    <row r="782" spans="2:8" ht="12.75">
      <c r="B782" s="52"/>
      <c r="C782" s="52"/>
      <c r="F782" s="4"/>
      <c r="G782" s="4"/>
      <c r="H782" s="4"/>
    </row>
    <row r="783" spans="2:8" ht="12.75">
      <c r="B783" s="52"/>
      <c r="C783" s="52"/>
      <c r="F783" s="4"/>
      <c r="G783" s="4"/>
      <c r="H783" s="4"/>
    </row>
    <row r="784" spans="2:8" ht="12.75">
      <c r="B784" s="52"/>
      <c r="C784" s="52"/>
      <c r="F784" s="4"/>
      <c r="G784" s="4"/>
      <c r="H784" s="4"/>
    </row>
    <row r="785" spans="2:8" ht="12.75">
      <c r="B785" s="52"/>
      <c r="C785" s="52"/>
      <c r="F785" s="4"/>
      <c r="G785" s="4"/>
      <c r="H785" s="4"/>
    </row>
    <row r="786" spans="2:8" ht="12.75">
      <c r="B786" s="52"/>
      <c r="C786" s="52"/>
      <c r="F786" s="4"/>
      <c r="G786" s="4"/>
      <c r="H786" s="4"/>
    </row>
    <row r="787" spans="2:8" ht="12.75">
      <c r="B787" s="52"/>
      <c r="C787" s="52"/>
      <c r="F787" s="4"/>
      <c r="G787" s="4"/>
      <c r="H787" s="4"/>
    </row>
    <row r="788" spans="2:8" ht="12.75">
      <c r="B788" s="52"/>
      <c r="C788" s="52"/>
      <c r="F788" s="4"/>
      <c r="G788" s="4"/>
      <c r="H788" s="4"/>
    </row>
    <row r="789" spans="2:8" ht="12.75">
      <c r="B789" s="52"/>
      <c r="C789" s="52"/>
      <c r="F789" s="4"/>
      <c r="G789" s="4"/>
      <c r="H789" s="4"/>
    </row>
    <row r="790" spans="2:8" ht="12.75">
      <c r="B790" s="52"/>
      <c r="C790" s="52"/>
      <c r="F790" s="4"/>
      <c r="G790" s="4"/>
      <c r="H790" s="4"/>
    </row>
    <row r="791" spans="2:8" ht="12.75">
      <c r="B791" s="52"/>
      <c r="C791" s="52"/>
      <c r="F791" s="4"/>
      <c r="G791" s="4"/>
      <c r="H791" s="4"/>
    </row>
    <row r="792" spans="2:8" ht="12.75">
      <c r="B792" s="52"/>
      <c r="C792" s="52"/>
      <c r="F792" s="4"/>
      <c r="G792" s="4"/>
      <c r="H792" s="4"/>
    </row>
    <row r="793" spans="2:8" ht="12.75">
      <c r="B793" s="52"/>
      <c r="C793" s="52"/>
      <c r="F793" s="4"/>
      <c r="G793" s="4"/>
      <c r="H793" s="4"/>
    </row>
    <row r="794" spans="2:8" ht="12.75">
      <c r="B794" s="52"/>
      <c r="C794" s="52"/>
      <c r="F794" s="4"/>
      <c r="G794" s="4"/>
      <c r="H794" s="4"/>
    </row>
    <row r="795" spans="2:8" ht="12.75">
      <c r="B795" s="52"/>
      <c r="C795" s="52"/>
      <c r="F795" s="4"/>
      <c r="G795" s="4"/>
      <c r="H795" s="4"/>
    </row>
    <row r="796" spans="2:8" ht="12.75">
      <c r="B796" s="52"/>
      <c r="C796" s="52"/>
      <c r="F796" s="4"/>
      <c r="G796" s="4"/>
      <c r="H796" s="4"/>
    </row>
    <row r="797" spans="2:8" ht="12.75">
      <c r="B797" s="52"/>
      <c r="C797" s="52"/>
      <c r="F797" s="4"/>
      <c r="G797" s="4"/>
      <c r="H797" s="4"/>
    </row>
    <row r="798" spans="2:8" ht="12.75">
      <c r="B798" s="52"/>
      <c r="C798" s="52"/>
      <c r="F798" s="4"/>
      <c r="G798" s="4"/>
      <c r="H798" s="4"/>
    </row>
    <row r="799" spans="2:8" ht="12.75">
      <c r="B799" s="52"/>
      <c r="C799" s="52"/>
      <c r="F799" s="4"/>
      <c r="G799" s="4"/>
      <c r="H799" s="4"/>
    </row>
    <row r="800" spans="2:8" ht="12.75">
      <c r="B800" s="52"/>
      <c r="C800" s="52"/>
      <c r="F800" s="4"/>
      <c r="G800" s="4"/>
      <c r="H800" s="4"/>
    </row>
    <row r="801" spans="2:8" ht="12.75">
      <c r="B801" s="52"/>
      <c r="C801" s="52"/>
      <c r="F801" s="4"/>
      <c r="G801" s="4"/>
      <c r="H801" s="4"/>
    </row>
    <row r="802" spans="2:8" ht="12.75">
      <c r="B802" s="52"/>
      <c r="C802" s="52"/>
      <c r="F802" s="4"/>
      <c r="G802" s="4"/>
      <c r="H802" s="4"/>
    </row>
    <row r="803" spans="2:8" ht="12.75">
      <c r="B803" s="52"/>
      <c r="C803" s="52"/>
      <c r="F803" s="4"/>
      <c r="G803" s="4"/>
      <c r="H803" s="4"/>
    </row>
    <row r="804" spans="2:8" ht="12.75">
      <c r="B804" s="52"/>
      <c r="C804" s="52"/>
      <c r="F804" s="4"/>
      <c r="G804" s="4"/>
      <c r="H804" s="4"/>
    </row>
    <row r="805" spans="2:8" ht="12.75">
      <c r="B805" s="52"/>
      <c r="C805" s="52"/>
      <c r="F805" s="4"/>
      <c r="G805" s="4"/>
      <c r="H805" s="4"/>
    </row>
    <row r="806" spans="2:8" ht="12.75">
      <c r="B806" s="52"/>
      <c r="C806" s="52"/>
      <c r="F806" s="4"/>
      <c r="G806" s="4"/>
      <c r="H806" s="4"/>
    </row>
    <row r="807" spans="2:8" ht="12.75">
      <c r="B807" s="52"/>
      <c r="C807" s="52"/>
      <c r="F807" s="4"/>
      <c r="G807" s="4"/>
      <c r="H807" s="4"/>
    </row>
    <row r="808" spans="2:8" ht="12.75">
      <c r="B808" s="52"/>
      <c r="C808" s="52"/>
      <c r="F808" s="4"/>
      <c r="G808" s="4"/>
      <c r="H808" s="4"/>
    </row>
    <row r="809" spans="2:8" ht="12.75">
      <c r="B809" s="52"/>
      <c r="C809" s="52"/>
      <c r="F809" s="4"/>
      <c r="G809" s="4"/>
      <c r="H809" s="4"/>
    </row>
    <row r="810" spans="2:8" ht="12.75">
      <c r="B810" s="52"/>
      <c r="C810" s="52"/>
      <c r="F810" s="4"/>
      <c r="G810" s="4"/>
      <c r="H810" s="4"/>
    </row>
    <row r="811" spans="2:8" ht="12.75">
      <c r="B811" s="52"/>
      <c r="C811" s="52"/>
      <c r="F811" s="4"/>
      <c r="G811" s="4"/>
      <c r="H811" s="4"/>
    </row>
    <row r="812" spans="2:8" ht="12.75">
      <c r="B812" s="52"/>
      <c r="C812" s="52"/>
      <c r="F812" s="4"/>
      <c r="G812" s="4"/>
      <c r="H812" s="4"/>
    </row>
    <row r="813" spans="2:8" ht="12.75">
      <c r="B813" s="52"/>
      <c r="C813" s="52"/>
      <c r="F813" s="4"/>
      <c r="G813" s="4"/>
      <c r="H813" s="4"/>
    </row>
    <row r="814" spans="2:8" ht="12.75">
      <c r="B814" s="52"/>
      <c r="C814" s="52"/>
      <c r="F814" s="4"/>
      <c r="G814" s="4"/>
      <c r="H814" s="4"/>
    </row>
    <row r="815" spans="2:8" ht="12.75">
      <c r="B815" s="52"/>
      <c r="C815" s="52"/>
      <c r="F815" s="4"/>
      <c r="G815" s="4"/>
      <c r="H815" s="4"/>
    </row>
    <row r="816" spans="2:8" ht="12.75">
      <c r="B816" s="52"/>
      <c r="C816" s="52"/>
      <c r="F816" s="4"/>
      <c r="G816" s="4"/>
      <c r="H816" s="4"/>
    </row>
    <row r="817" spans="2:8" ht="12.75">
      <c r="B817" s="52"/>
      <c r="C817" s="52"/>
      <c r="F817" s="4"/>
      <c r="G817" s="4"/>
      <c r="H817" s="4"/>
    </row>
    <row r="818" spans="2:8" ht="12.75">
      <c r="B818" s="52"/>
      <c r="C818" s="52"/>
      <c r="F818" s="4"/>
      <c r="G818" s="4"/>
      <c r="H818" s="4"/>
    </row>
    <row r="819" spans="2:8" ht="12.75">
      <c r="B819" s="52"/>
      <c r="C819" s="52"/>
      <c r="F819" s="4"/>
      <c r="G819" s="4"/>
      <c r="H819" s="4"/>
    </row>
    <row r="820" spans="2:8" ht="12.75">
      <c r="B820" s="52"/>
      <c r="C820" s="52"/>
      <c r="F820" s="4"/>
      <c r="G820" s="4"/>
      <c r="H820" s="4"/>
    </row>
    <row r="821" spans="2:8" ht="12.75">
      <c r="B821" s="52"/>
      <c r="C821" s="52"/>
      <c r="F821" s="4"/>
      <c r="G821" s="4"/>
      <c r="H821" s="4"/>
    </row>
    <row r="822" spans="2:8" ht="12.75">
      <c r="B822" s="52"/>
      <c r="C822" s="52"/>
      <c r="F822" s="4"/>
      <c r="G822" s="4"/>
      <c r="H822" s="4"/>
    </row>
    <row r="823" spans="2:8" ht="12.75">
      <c r="B823" s="52"/>
      <c r="C823" s="52"/>
      <c r="F823" s="4"/>
      <c r="G823" s="4"/>
      <c r="H823" s="4"/>
    </row>
    <row r="824" spans="2:8" ht="12.75">
      <c r="B824" s="52"/>
      <c r="C824" s="52"/>
      <c r="F824" s="4"/>
      <c r="G824" s="4"/>
      <c r="H824" s="4"/>
    </row>
    <row r="825" spans="2:8" ht="12.75">
      <c r="B825" s="52"/>
      <c r="C825" s="52"/>
      <c r="F825" s="4"/>
      <c r="G825" s="4"/>
      <c r="H825" s="4"/>
    </row>
    <row r="826" spans="2:8" ht="12.75">
      <c r="B826" s="52"/>
      <c r="C826" s="52"/>
      <c r="F826" s="4"/>
      <c r="G826" s="4"/>
      <c r="H826" s="4"/>
    </row>
    <row r="827" spans="2:8" ht="12.75">
      <c r="B827" s="52"/>
      <c r="C827" s="52"/>
      <c r="F827" s="4"/>
      <c r="G827" s="4"/>
      <c r="H827" s="4"/>
    </row>
    <row r="828" spans="2:8" ht="12.75">
      <c r="B828" s="52"/>
      <c r="C828" s="52"/>
      <c r="F828" s="4"/>
      <c r="G828" s="4"/>
      <c r="H828" s="4"/>
    </row>
    <row r="829" spans="2:8" ht="12.75">
      <c r="B829" s="52"/>
      <c r="C829" s="52"/>
      <c r="F829" s="4"/>
      <c r="G829" s="4"/>
      <c r="H829" s="4"/>
    </row>
    <row r="830" spans="2:8" ht="12.75">
      <c r="B830" s="52"/>
      <c r="C830" s="52"/>
      <c r="F830" s="4"/>
      <c r="G830" s="4"/>
      <c r="H830" s="4"/>
    </row>
    <row r="831" spans="2:8" ht="12.75">
      <c r="B831" s="52"/>
      <c r="C831" s="52"/>
      <c r="F831" s="4"/>
      <c r="G831" s="4"/>
      <c r="H831" s="4"/>
    </row>
    <row r="832" spans="2:8" ht="12.75">
      <c r="B832" s="25"/>
      <c r="C832" s="25"/>
      <c r="F832" s="4"/>
      <c r="G832" s="4"/>
      <c r="H832" s="4"/>
    </row>
    <row r="833" spans="2:8" ht="12.75">
      <c r="B833" s="25"/>
      <c r="C833" s="25"/>
      <c r="F833" s="4"/>
      <c r="G833" s="4"/>
      <c r="H833" s="4"/>
    </row>
    <row r="834" spans="2:8" ht="12.75">
      <c r="B834" s="25"/>
      <c r="C834" s="25"/>
      <c r="F834" s="4"/>
      <c r="G834" s="4"/>
      <c r="H834" s="4"/>
    </row>
    <row r="835" spans="2:8" ht="12.75">
      <c r="B835" s="25"/>
      <c r="C835" s="25"/>
      <c r="F835" s="4"/>
      <c r="G835" s="4"/>
      <c r="H835" s="4"/>
    </row>
    <row r="836" spans="2:8" ht="12.75">
      <c r="B836" s="25"/>
      <c r="C836" s="25"/>
      <c r="F836" s="4"/>
      <c r="G836" s="4"/>
      <c r="H836" s="4"/>
    </row>
    <row r="837" spans="2:8" ht="12.75">
      <c r="B837" s="25"/>
      <c r="C837" s="25"/>
      <c r="F837" s="4"/>
      <c r="G837" s="4"/>
      <c r="H837" s="4"/>
    </row>
    <row r="838" spans="2:8" ht="12.75">
      <c r="B838" s="25"/>
      <c r="C838" s="25"/>
      <c r="F838" s="4"/>
      <c r="G838" s="4"/>
      <c r="H838" s="4"/>
    </row>
    <row r="839" spans="2:8" ht="12.75">
      <c r="B839" s="25"/>
      <c r="C839" s="25"/>
      <c r="F839" s="4"/>
      <c r="G839" s="4"/>
      <c r="H839" s="4"/>
    </row>
    <row r="840" spans="2:8" ht="12.75">
      <c r="B840" s="25"/>
      <c r="C840" s="25"/>
      <c r="F840" s="4"/>
      <c r="G840" s="4"/>
      <c r="H840" s="4"/>
    </row>
    <row r="841" spans="2:8" ht="12.75">
      <c r="B841" s="25"/>
      <c r="C841" s="25"/>
      <c r="F841" s="4"/>
      <c r="G841" s="4"/>
      <c r="H841" s="4"/>
    </row>
    <row r="842" spans="2:8" ht="12.75">
      <c r="B842" s="25"/>
      <c r="C842" s="25"/>
      <c r="F842" s="4"/>
      <c r="G842" s="4"/>
      <c r="H842" s="4"/>
    </row>
    <row r="843" spans="2:8" ht="12.75">
      <c r="B843" s="25"/>
      <c r="C843" s="25"/>
      <c r="F843" s="4"/>
      <c r="G843" s="4"/>
      <c r="H843" s="4"/>
    </row>
    <row r="844" spans="2:8" ht="12.75">
      <c r="B844" s="25"/>
      <c r="C844" s="25"/>
      <c r="F844" s="4"/>
      <c r="G844" s="4"/>
      <c r="H844" s="4"/>
    </row>
    <row r="845" spans="2:8" ht="12.75">
      <c r="B845" s="25"/>
      <c r="C845" s="25"/>
      <c r="F845" s="4"/>
      <c r="G845" s="4"/>
      <c r="H845" s="4"/>
    </row>
    <row r="846" spans="2:8" ht="12.75">
      <c r="B846" s="25"/>
      <c r="C846" s="25"/>
      <c r="F846" s="4"/>
      <c r="G846" s="4"/>
      <c r="H846" s="4"/>
    </row>
    <row r="847" spans="2:8" ht="12.75">
      <c r="B847" s="25"/>
      <c r="C847" s="25"/>
      <c r="F847" s="4"/>
      <c r="G847" s="4"/>
      <c r="H847" s="4"/>
    </row>
    <row r="848" spans="2:8" ht="12.75">
      <c r="B848" s="25"/>
      <c r="C848" s="25"/>
      <c r="F848" s="4"/>
      <c r="G848" s="4"/>
      <c r="H848" s="4"/>
    </row>
    <row r="849" spans="2:8" ht="12.75">
      <c r="B849" s="25"/>
      <c r="C849" s="25"/>
      <c r="F849" s="4"/>
      <c r="G849" s="4"/>
      <c r="H849" s="4"/>
    </row>
    <row r="850" spans="2:8" ht="12.75">
      <c r="B850" s="25"/>
      <c r="C850" s="25"/>
      <c r="F850" s="4"/>
      <c r="G850" s="4"/>
      <c r="H850" s="4"/>
    </row>
    <row r="851" spans="2:8" ht="12.75">
      <c r="B851" s="25"/>
      <c r="C851" s="25"/>
      <c r="F851" s="4"/>
      <c r="G851" s="4"/>
      <c r="H851" s="4"/>
    </row>
    <row r="852" spans="2:8" ht="12.75">
      <c r="B852" s="25"/>
      <c r="C852" s="25"/>
      <c r="F852" s="4"/>
      <c r="G852" s="4"/>
      <c r="H852" s="4"/>
    </row>
    <row r="853" spans="2:8" ht="12.75">
      <c r="B853" s="25"/>
      <c r="C853" s="25"/>
      <c r="F853" s="4"/>
      <c r="G853" s="4"/>
      <c r="H853" s="4"/>
    </row>
    <row r="854" spans="2:8" ht="12.75">
      <c r="B854" s="25"/>
      <c r="C854" s="25"/>
      <c r="F854" s="4"/>
      <c r="G854" s="4"/>
      <c r="H854" s="4"/>
    </row>
    <row r="855" spans="2:8" ht="12.75">
      <c r="B855" s="25"/>
      <c r="C855" s="25"/>
      <c r="F855" s="4"/>
      <c r="G855" s="4"/>
      <c r="H855" s="4"/>
    </row>
    <row r="856" spans="2:8" ht="12.75">
      <c r="B856" s="25"/>
      <c r="C856" s="25"/>
      <c r="F856" s="4"/>
      <c r="G856" s="4"/>
      <c r="H856" s="4"/>
    </row>
    <row r="857" spans="2:8" ht="12.75">
      <c r="B857" s="25"/>
      <c r="C857" s="25"/>
      <c r="F857" s="4"/>
      <c r="G857" s="4"/>
      <c r="H857" s="4"/>
    </row>
    <row r="858" spans="2:8" ht="12.75">
      <c r="B858" s="25"/>
      <c r="C858" s="25"/>
      <c r="F858" s="4"/>
      <c r="G858" s="4"/>
      <c r="H858" s="4"/>
    </row>
    <row r="859" spans="2:8" ht="12.75">
      <c r="B859" s="25"/>
      <c r="C859" s="25"/>
      <c r="F859" s="4"/>
      <c r="G859" s="4"/>
      <c r="H859" s="4"/>
    </row>
    <row r="860" spans="2:8" ht="12.75">
      <c r="B860" s="25"/>
      <c r="C860" s="25"/>
      <c r="F860" s="4"/>
      <c r="G860" s="4"/>
      <c r="H860" s="4"/>
    </row>
    <row r="861" spans="2:8" ht="12.75">
      <c r="B861" s="25"/>
      <c r="C861" s="25"/>
      <c r="F861" s="4"/>
      <c r="G861" s="4"/>
      <c r="H861" s="4"/>
    </row>
    <row r="862" spans="2:8" ht="12.75">
      <c r="B862" s="25"/>
      <c r="C862" s="25"/>
      <c r="F862" s="4"/>
      <c r="G862" s="4"/>
      <c r="H862" s="4"/>
    </row>
    <row r="863" spans="2:8" ht="12.75">
      <c r="B863" s="24"/>
      <c r="C863" s="24"/>
      <c r="F863" s="4"/>
      <c r="G863" s="4"/>
      <c r="H863" s="4"/>
    </row>
    <row r="864" spans="2:8" ht="12.75">
      <c r="B864" s="24"/>
      <c r="C864" s="24"/>
      <c r="F864" s="4"/>
      <c r="G864" s="4"/>
      <c r="H864" s="4"/>
    </row>
    <row r="865" spans="2:8" ht="12.75">
      <c r="B865" s="24"/>
      <c r="C865" s="24"/>
      <c r="F865" s="4"/>
      <c r="G865" s="4"/>
      <c r="H865" s="4"/>
    </row>
    <row r="866" spans="2:8" ht="12.75">
      <c r="B866" s="24"/>
      <c r="C866" s="24"/>
      <c r="F866" s="4"/>
      <c r="G866" s="4"/>
      <c r="H866" s="4"/>
    </row>
    <row r="867" spans="2:8" ht="12.75">
      <c r="B867" s="24"/>
      <c r="C867" s="24"/>
      <c r="F867" s="4"/>
      <c r="G867" s="4"/>
      <c r="H867" s="4"/>
    </row>
    <row r="868" spans="2:8" ht="12.75">
      <c r="B868" s="24"/>
      <c r="C868" s="24"/>
      <c r="F868" s="4"/>
      <c r="G868" s="4"/>
      <c r="H868" s="4"/>
    </row>
    <row r="869" spans="2:8" ht="12.75">
      <c r="B869" s="24"/>
      <c r="C869" s="24"/>
      <c r="F869" s="4"/>
      <c r="G869" s="4"/>
      <c r="H869" s="4"/>
    </row>
    <row r="870" spans="2:8" ht="12.75">
      <c r="B870" s="24"/>
      <c r="C870" s="24"/>
      <c r="F870" s="4"/>
      <c r="G870" s="4"/>
      <c r="H870" s="4"/>
    </row>
    <row r="871" spans="2:8" ht="12.75">
      <c r="B871" s="24"/>
      <c r="C871" s="24"/>
      <c r="F871" s="4"/>
      <c r="G871" s="4"/>
      <c r="H871" s="4"/>
    </row>
    <row r="872" spans="2:8" ht="12.75">
      <c r="B872" s="24"/>
      <c r="C872" s="24"/>
      <c r="F872" s="4"/>
      <c r="G872" s="4"/>
      <c r="H872" s="4"/>
    </row>
    <row r="873" spans="2:8" ht="12.75">
      <c r="B873" s="24"/>
      <c r="C873" s="24"/>
      <c r="F873" s="4"/>
      <c r="G873" s="4"/>
      <c r="H873" s="4"/>
    </row>
    <row r="874" spans="2:8" ht="12.75">
      <c r="B874" s="24"/>
      <c r="C874" s="24"/>
      <c r="F874" s="4"/>
      <c r="G874" s="4"/>
      <c r="H874" s="4"/>
    </row>
    <row r="875" spans="2:8" ht="12.75">
      <c r="B875" s="24"/>
      <c r="C875" s="24"/>
      <c r="F875" s="4"/>
      <c r="G875" s="4"/>
      <c r="H875" s="4"/>
    </row>
    <row r="876" spans="2:8" ht="12.75">
      <c r="B876" s="24"/>
      <c r="C876" s="24"/>
      <c r="F876" s="4"/>
      <c r="G876" s="4"/>
      <c r="H876" s="4"/>
    </row>
    <row r="877" spans="2:8" ht="12.75">
      <c r="B877" s="24"/>
      <c r="C877" s="24"/>
      <c r="F877" s="4"/>
      <c r="G877" s="4"/>
      <c r="H877" s="4"/>
    </row>
    <row r="878" spans="2:8" ht="12.75">
      <c r="B878" s="24"/>
      <c r="C878" s="24"/>
      <c r="F878" s="4"/>
      <c r="G878" s="4"/>
      <c r="H878" s="4"/>
    </row>
    <row r="879" spans="2:8" ht="12.75">
      <c r="B879" s="24"/>
      <c r="C879" s="24"/>
      <c r="F879" s="4"/>
      <c r="G879" s="4"/>
      <c r="H879" s="4"/>
    </row>
    <row r="880" spans="2:8" ht="12.75">
      <c r="B880" s="24"/>
      <c r="C880" s="24"/>
      <c r="F880" s="4"/>
      <c r="G880" s="4"/>
      <c r="H880" s="4"/>
    </row>
    <row r="881" spans="2:8" ht="12.75">
      <c r="B881" s="24"/>
      <c r="C881" s="24"/>
      <c r="F881" s="4"/>
      <c r="G881" s="4"/>
      <c r="H881" s="4"/>
    </row>
    <row r="882" spans="2:8" ht="12.75">
      <c r="B882" s="24"/>
      <c r="C882" s="24"/>
      <c r="F882" s="4"/>
      <c r="G882" s="4"/>
      <c r="H882" s="4"/>
    </row>
    <row r="883" spans="2:8" ht="12.75">
      <c r="B883" s="24"/>
      <c r="C883" s="24"/>
      <c r="F883" s="4"/>
      <c r="G883" s="4"/>
      <c r="H883" s="4"/>
    </row>
    <row r="884" spans="2:8" ht="12.75">
      <c r="B884" s="24"/>
      <c r="C884" s="24"/>
      <c r="F884" s="4"/>
      <c r="G884" s="4"/>
      <c r="H884" s="4"/>
    </row>
    <row r="885" spans="2:8" ht="12.75">
      <c r="B885" s="24"/>
      <c r="C885" s="24"/>
      <c r="F885" s="4"/>
      <c r="G885" s="4"/>
      <c r="H885" s="4"/>
    </row>
    <row r="886" spans="2:8" ht="12.75">
      <c r="B886" s="24"/>
      <c r="C886" s="24"/>
      <c r="F886" s="4"/>
      <c r="G886" s="4"/>
      <c r="H886" s="4"/>
    </row>
    <row r="887" spans="2:8" ht="12.75">
      <c r="B887" s="24"/>
      <c r="C887" s="24"/>
      <c r="F887" s="4"/>
      <c r="G887" s="4"/>
      <c r="H887" s="4"/>
    </row>
    <row r="888" spans="2:8" ht="12.75">
      <c r="B888" s="24"/>
      <c r="C888" s="24"/>
      <c r="F888" s="4"/>
      <c r="G888" s="4"/>
      <c r="H888" s="4"/>
    </row>
    <row r="889" spans="2:8" ht="12.75">
      <c r="B889" s="24"/>
      <c r="C889" s="24"/>
      <c r="F889" s="4"/>
      <c r="G889" s="4"/>
      <c r="H889" s="4"/>
    </row>
    <row r="890" spans="2:8" ht="12.75">
      <c r="B890" s="24"/>
      <c r="C890" s="24"/>
      <c r="F890" s="4"/>
      <c r="G890" s="4"/>
      <c r="H890" s="4"/>
    </row>
    <row r="891" spans="2:8" ht="12.75">
      <c r="B891" s="24"/>
      <c r="C891" s="24"/>
      <c r="F891" s="4"/>
      <c r="G891" s="4"/>
      <c r="H891" s="4"/>
    </row>
    <row r="892" spans="2:8" ht="12.75">
      <c r="B892" s="24"/>
      <c r="C892" s="24"/>
      <c r="F892" s="4"/>
      <c r="G892" s="4"/>
      <c r="H892" s="4"/>
    </row>
    <row r="893" spans="2:8" ht="12.75">
      <c r="B893" s="24"/>
      <c r="C893" s="24"/>
      <c r="F893" s="4"/>
      <c r="G893" s="4"/>
      <c r="H893" s="4"/>
    </row>
    <row r="894" spans="2:8" ht="12.75">
      <c r="B894" s="24"/>
      <c r="C894" s="24"/>
      <c r="F894" s="4"/>
      <c r="G894" s="4"/>
      <c r="H894" s="4"/>
    </row>
    <row r="895" spans="2:8" ht="12.75">
      <c r="B895" s="24"/>
      <c r="C895" s="24"/>
      <c r="F895" s="4"/>
      <c r="G895" s="4"/>
      <c r="H895" s="4"/>
    </row>
    <row r="896" spans="2:8" ht="12.75">
      <c r="B896" s="24"/>
      <c r="C896" s="24"/>
      <c r="F896" s="4"/>
      <c r="G896" s="4"/>
      <c r="H896" s="4"/>
    </row>
    <row r="897" spans="2:8" ht="12.75">
      <c r="B897" s="24"/>
      <c r="C897" s="24"/>
      <c r="F897" s="4"/>
      <c r="G897" s="4"/>
      <c r="H897" s="4"/>
    </row>
    <row r="898" spans="2:8" ht="12.75">
      <c r="B898" s="24"/>
      <c r="C898" s="24"/>
      <c r="F898" s="4"/>
      <c r="G898" s="4"/>
      <c r="H898" s="4"/>
    </row>
    <row r="899" spans="2:8" ht="12.75">
      <c r="B899" s="24"/>
      <c r="C899" s="24"/>
      <c r="F899" s="4"/>
      <c r="G899" s="4"/>
      <c r="H899" s="4"/>
    </row>
    <row r="900" spans="2:8" ht="12.75">
      <c r="B900" s="24"/>
      <c r="C900" s="24"/>
      <c r="F900" s="4"/>
      <c r="G900" s="4"/>
      <c r="H900" s="4"/>
    </row>
    <row r="901" spans="2:8" ht="12.75">
      <c r="B901" s="24"/>
      <c r="C901" s="24"/>
      <c r="F901" s="4"/>
      <c r="G901" s="4"/>
      <c r="H901" s="4"/>
    </row>
    <row r="902" spans="2:8" ht="12.75">
      <c r="B902" s="24"/>
      <c r="C902" s="24"/>
      <c r="F902" s="4"/>
      <c r="G902" s="4"/>
      <c r="H902" s="4"/>
    </row>
    <row r="903" spans="2:8" ht="12.75">
      <c r="B903" s="24"/>
      <c r="C903" s="24"/>
      <c r="F903" s="4"/>
      <c r="G903" s="4"/>
      <c r="H903" s="4"/>
    </row>
    <row r="904" spans="2:8" ht="12.75">
      <c r="B904" s="24"/>
      <c r="C904" s="24"/>
      <c r="F904" s="4"/>
      <c r="G904" s="4"/>
      <c r="H904" s="4"/>
    </row>
    <row r="905" spans="2:8" ht="12.75">
      <c r="B905" s="24"/>
      <c r="C905" s="24"/>
      <c r="F905" s="4"/>
      <c r="G905" s="4"/>
      <c r="H905" s="4"/>
    </row>
    <row r="906" spans="2:8" ht="12.75">
      <c r="B906" s="24"/>
      <c r="C906" s="24"/>
      <c r="F906" s="4"/>
      <c r="G906" s="4"/>
      <c r="H906" s="4"/>
    </row>
    <row r="907" spans="2:8" ht="12.75">
      <c r="B907" s="24"/>
      <c r="C907" s="24"/>
      <c r="F907" s="4"/>
      <c r="G907" s="4"/>
      <c r="H907" s="4"/>
    </row>
    <row r="908" spans="2:8" ht="12.75">
      <c r="B908" s="24"/>
      <c r="C908" s="24"/>
      <c r="F908" s="4"/>
      <c r="G908" s="4"/>
      <c r="H908" s="4"/>
    </row>
    <row r="909" spans="2:8" ht="12.75">
      <c r="B909" s="24"/>
      <c r="C909" s="24"/>
      <c r="F909" s="4"/>
      <c r="G909" s="4"/>
      <c r="H909" s="4"/>
    </row>
    <row r="910" spans="2:8" ht="12.75">
      <c r="B910" s="24"/>
      <c r="C910" s="24"/>
      <c r="F910" s="4"/>
      <c r="G910" s="4"/>
      <c r="H910" s="4"/>
    </row>
    <row r="911" spans="2:8" ht="12.75">
      <c r="B911" s="24"/>
      <c r="C911" s="24"/>
      <c r="F911" s="4"/>
      <c r="G911" s="4"/>
      <c r="H911" s="4"/>
    </row>
    <row r="912" spans="2:8" ht="12.75">
      <c r="B912" s="24"/>
      <c r="C912" s="24"/>
      <c r="F912" s="4"/>
      <c r="G912" s="4"/>
      <c r="H912" s="4"/>
    </row>
    <row r="913" spans="2:8" ht="12.75">
      <c r="B913" s="24"/>
      <c r="C913" s="24"/>
      <c r="F913" s="4"/>
      <c r="G913" s="4"/>
      <c r="H913" s="4"/>
    </row>
    <row r="914" spans="2:8" ht="12.75">
      <c r="B914" s="24"/>
      <c r="C914" s="24"/>
      <c r="F914" s="4"/>
      <c r="G914" s="4"/>
      <c r="H914" s="4"/>
    </row>
    <row r="915" spans="2:8" ht="12.75">
      <c r="B915" s="24"/>
      <c r="C915" s="24"/>
      <c r="F915" s="4"/>
      <c r="G915" s="4"/>
      <c r="H915" s="4"/>
    </row>
    <row r="916" spans="2:8" ht="12.75">
      <c r="B916" s="24"/>
      <c r="C916" s="24"/>
      <c r="F916" s="4"/>
      <c r="G916" s="4"/>
      <c r="H916" s="4"/>
    </row>
    <row r="917" spans="2:8" ht="12.75">
      <c r="B917" s="24"/>
      <c r="C917" s="24"/>
      <c r="F917" s="4"/>
      <c r="G917" s="4"/>
      <c r="H917" s="4"/>
    </row>
    <row r="918" spans="2:8" ht="12.75">
      <c r="B918" s="24"/>
      <c r="C918" s="24"/>
      <c r="F918" s="4"/>
      <c r="G918" s="4"/>
      <c r="H918" s="4"/>
    </row>
    <row r="919" spans="2:8" ht="12.75">
      <c r="B919" s="24"/>
      <c r="C919" s="24"/>
      <c r="F919" s="4"/>
      <c r="G919" s="4"/>
      <c r="H919" s="4"/>
    </row>
    <row r="920" spans="2:8" ht="12.75">
      <c r="B920" s="24"/>
      <c r="C920" s="24"/>
      <c r="F920" s="4"/>
      <c r="G920" s="4"/>
      <c r="H920" s="4"/>
    </row>
    <row r="921" spans="2:8" ht="12.75">
      <c r="B921" s="24"/>
      <c r="C921" s="24"/>
      <c r="F921" s="4"/>
      <c r="G921" s="4"/>
      <c r="H921" s="4"/>
    </row>
    <row r="922" spans="2:8" ht="12.75">
      <c r="B922" s="24"/>
      <c r="C922" s="24"/>
      <c r="F922" s="4"/>
      <c r="G922" s="4"/>
      <c r="H922" s="4"/>
    </row>
    <row r="923" spans="2:8" ht="12.75">
      <c r="B923" s="24"/>
      <c r="C923" s="24"/>
      <c r="F923" s="4"/>
      <c r="G923" s="4"/>
      <c r="H923" s="4"/>
    </row>
    <row r="924" spans="2:8" ht="12.75">
      <c r="B924" s="24"/>
      <c r="C924" s="24"/>
      <c r="F924" s="4"/>
      <c r="G924" s="4"/>
      <c r="H924" s="4"/>
    </row>
    <row r="925" spans="2:8" ht="12.75">
      <c r="B925" s="24"/>
      <c r="C925" s="24"/>
      <c r="F925" s="4"/>
      <c r="G925" s="4"/>
      <c r="H925" s="4"/>
    </row>
    <row r="926" spans="2:8" ht="12.75">
      <c r="B926" s="24"/>
      <c r="C926" s="24"/>
      <c r="F926" s="4"/>
      <c r="G926" s="4"/>
      <c r="H926" s="4"/>
    </row>
    <row r="927" spans="2:3" ht="12.75">
      <c r="B927" s="24"/>
      <c r="C927" s="24"/>
    </row>
    <row r="928" spans="2:3" ht="12.75">
      <c r="B928" s="24"/>
      <c r="C928" s="24"/>
    </row>
    <row r="929" spans="2:3" ht="12.75">
      <c r="B929" s="24"/>
      <c r="C929" s="24"/>
    </row>
    <row r="930" spans="2:3" ht="12.75">
      <c r="B930" s="24"/>
      <c r="C930" s="24"/>
    </row>
    <row r="931" spans="2:3" ht="12.75">
      <c r="B931" s="24"/>
      <c r="C931" s="24"/>
    </row>
    <row r="932" spans="2:3" ht="12.75">
      <c r="B932" s="24"/>
      <c r="C932" s="24"/>
    </row>
    <row r="933" spans="2:3" ht="12.75">
      <c r="B933" s="24"/>
      <c r="C933" s="24"/>
    </row>
    <row r="934" spans="2:3" ht="12.75">
      <c r="B934" s="24"/>
      <c r="C934" s="24"/>
    </row>
    <row r="935" spans="2:3" ht="12.75">
      <c r="B935" s="24"/>
      <c r="C935" s="24"/>
    </row>
    <row r="936" spans="2:3" ht="12.75">
      <c r="B936" s="24"/>
      <c r="C936" s="24"/>
    </row>
    <row r="937" spans="2:3" ht="12.75">
      <c r="B937" s="24"/>
      <c r="C937" s="24"/>
    </row>
    <row r="938" spans="2:3" ht="12.75">
      <c r="B938" s="24"/>
      <c r="C938" s="24"/>
    </row>
    <row r="939" spans="2:3" ht="12.75">
      <c r="B939" s="24"/>
      <c r="C939" s="24"/>
    </row>
    <row r="940" spans="2:3" ht="12.75">
      <c r="B940" s="24"/>
      <c r="C940" s="24"/>
    </row>
    <row r="941" spans="2:3" ht="12.75">
      <c r="B941" s="24"/>
      <c r="C941" s="24"/>
    </row>
    <row r="942" spans="2:3" ht="12.75">
      <c r="B942" s="24"/>
      <c r="C942" s="24"/>
    </row>
    <row r="943" spans="2:3" ht="12.75">
      <c r="B943" s="24"/>
      <c r="C943" s="24"/>
    </row>
    <row r="944" spans="2:3" ht="12.75">
      <c r="B944" s="24"/>
      <c r="C944" s="24"/>
    </row>
    <row r="945" spans="2:3" ht="12.75">
      <c r="B945" s="24"/>
      <c r="C945" s="24"/>
    </row>
    <row r="946" spans="2:3" ht="12.75">
      <c r="B946" s="24"/>
      <c r="C946" s="24"/>
    </row>
    <row r="947" spans="2:3" ht="12.75">
      <c r="B947" s="24"/>
      <c r="C947" s="24"/>
    </row>
    <row r="948" spans="2:3" ht="12.75">
      <c r="B948" s="24"/>
      <c r="C948" s="24"/>
    </row>
    <row r="949" spans="2:3" ht="12.75">
      <c r="B949" s="24"/>
      <c r="C949" s="24"/>
    </row>
    <row r="950" spans="2:3" ht="12.75">
      <c r="B950" s="24"/>
      <c r="C950" s="24"/>
    </row>
    <row r="951" spans="2:3" ht="12.75">
      <c r="B951" s="24"/>
      <c r="C951" s="24"/>
    </row>
    <row r="952" spans="2:3" ht="12.75">
      <c r="B952" s="24"/>
      <c r="C952" s="24"/>
    </row>
    <row r="953" spans="2:3" ht="12.75">
      <c r="B953" s="24"/>
      <c r="C953" s="24"/>
    </row>
    <row r="954" spans="2:3" ht="12.75">
      <c r="B954" s="24"/>
      <c r="C954" s="24"/>
    </row>
    <row r="955" spans="2:3" ht="12.75">
      <c r="B955" s="24"/>
      <c r="C955" s="24"/>
    </row>
    <row r="956" spans="2:3" ht="12.75">
      <c r="B956" s="24"/>
      <c r="C956" s="24"/>
    </row>
    <row r="957" spans="2:3" ht="12.75">
      <c r="B957" s="24"/>
      <c r="C957" s="24"/>
    </row>
    <row r="958" spans="2:3" ht="12.75">
      <c r="B958" s="24"/>
      <c r="C958" s="24"/>
    </row>
    <row r="959" spans="2:3" ht="12.75">
      <c r="B959" s="24"/>
      <c r="C959" s="24"/>
    </row>
    <row r="960" spans="2:3" ht="12.75">
      <c r="B960" s="24"/>
      <c r="C960" s="24"/>
    </row>
    <row r="961" spans="2:3" ht="12.75">
      <c r="B961" s="24"/>
      <c r="C961" s="24"/>
    </row>
    <row r="962" spans="2:3" ht="12.75">
      <c r="B962" s="24"/>
      <c r="C962" s="24"/>
    </row>
    <row r="963" spans="2:3" ht="12.75">
      <c r="B963" s="24"/>
      <c r="C963" s="24"/>
    </row>
    <row r="964" spans="2:3" ht="12.75">
      <c r="B964" s="24"/>
      <c r="C964" s="24"/>
    </row>
    <row r="965" spans="2:3" ht="12.75">
      <c r="B965" s="24"/>
      <c r="C965" s="24"/>
    </row>
    <row r="966" spans="2:3" ht="12.75">
      <c r="B966" s="24"/>
      <c r="C966" s="24"/>
    </row>
    <row r="967" spans="2:3" ht="12.75">
      <c r="B967" s="24"/>
      <c r="C967" s="24"/>
    </row>
    <row r="968" spans="2:3" ht="12.75">
      <c r="B968" s="24"/>
      <c r="C968" s="24"/>
    </row>
    <row r="969" spans="2:3" ht="12.75">
      <c r="B969" s="24"/>
      <c r="C969" s="24"/>
    </row>
    <row r="970" spans="2:3" ht="12.75">
      <c r="B970" s="24"/>
      <c r="C970" s="24"/>
    </row>
    <row r="971" spans="2:3" ht="12.75">
      <c r="B971" s="24"/>
      <c r="C971" s="24"/>
    </row>
    <row r="972" spans="2:3" ht="12.75">
      <c r="B972" s="24"/>
      <c r="C972" s="24"/>
    </row>
    <row r="973" spans="2:3" ht="12.75">
      <c r="B973" s="24"/>
      <c r="C973" s="24"/>
    </row>
    <row r="974" spans="2:3" ht="12.75">
      <c r="B974" s="24"/>
      <c r="C974" s="24"/>
    </row>
    <row r="975" spans="2:3" ht="12.75">
      <c r="B975" s="24"/>
      <c r="C975" s="24"/>
    </row>
    <row r="976" spans="2:3" ht="12.75">
      <c r="B976" s="24"/>
      <c r="C976" s="24"/>
    </row>
    <row r="977" spans="2:3" ht="12.75">
      <c r="B977" s="24"/>
      <c r="C977" s="24"/>
    </row>
    <row r="978" spans="2:3" ht="12.75">
      <c r="B978" s="24"/>
      <c r="C978" s="24"/>
    </row>
    <row r="979" spans="2:3" ht="12.75">
      <c r="B979" s="24"/>
      <c r="C979" s="24"/>
    </row>
    <row r="980" spans="2:3" ht="12.75">
      <c r="B980" s="24"/>
      <c r="C980" s="24"/>
    </row>
    <row r="981" spans="2:3" ht="12.75">
      <c r="B981" s="24"/>
      <c r="C981" s="24"/>
    </row>
    <row r="982" spans="2:3" ht="12.75">
      <c r="B982" s="24"/>
      <c r="C982" s="24"/>
    </row>
    <row r="983" spans="2:3" ht="12.75">
      <c r="B983" s="24"/>
      <c r="C983" s="24"/>
    </row>
    <row r="984" spans="2:3" ht="12.75">
      <c r="B984" s="24"/>
      <c r="C984" s="24"/>
    </row>
    <row r="985" spans="2:3" ht="12.75">
      <c r="B985" s="24"/>
      <c r="C985" s="24"/>
    </row>
    <row r="986" spans="2:3" ht="12.75">
      <c r="B986" s="24"/>
      <c r="C986" s="24"/>
    </row>
    <row r="987" spans="2:3" ht="12.75">
      <c r="B987" s="24"/>
      <c r="C987" s="24"/>
    </row>
    <row r="988" spans="2:3" ht="12.75">
      <c r="B988" s="24"/>
      <c r="C988" s="24"/>
    </row>
    <row r="989" spans="2:3" ht="12.75">
      <c r="B989" s="24"/>
      <c r="C989" s="24"/>
    </row>
    <row r="990" spans="2:3" ht="12.75">
      <c r="B990" s="24"/>
      <c r="C990" s="24"/>
    </row>
    <row r="991" spans="2:3" ht="12.75">
      <c r="B991" s="24"/>
      <c r="C991" s="24"/>
    </row>
    <row r="992" spans="2:3" ht="12.75">
      <c r="B992" s="24"/>
      <c r="C992" s="24"/>
    </row>
    <row r="993" spans="2:3" ht="12.75">
      <c r="B993" s="24"/>
      <c r="C993" s="24"/>
    </row>
    <row r="994" spans="2:3" ht="12.75">
      <c r="B994" s="24"/>
      <c r="C994" s="24"/>
    </row>
    <row r="995" spans="2:3" ht="12.75">
      <c r="B995" s="24"/>
      <c r="C995" s="24"/>
    </row>
    <row r="996" spans="2:3" ht="12.75">
      <c r="B996" s="24"/>
      <c r="C996" s="24"/>
    </row>
    <row r="997" spans="2:3" ht="12.75">
      <c r="B997" s="24"/>
      <c r="C997" s="24"/>
    </row>
    <row r="998" spans="2:3" ht="12.75">
      <c r="B998" s="24"/>
      <c r="C998" s="24"/>
    </row>
    <row r="999" spans="2:3" ht="12.75">
      <c r="B999" s="24"/>
      <c r="C999" s="24"/>
    </row>
    <row r="1000" spans="2:3" ht="12.75">
      <c r="B1000" s="24"/>
      <c r="C1000" s="24"/>
    </row>
    <row r="1001" spans="2:3" ht="12.75">
      <c r="B1001" s="24"/>
      <c r="C1001" s="24"/>
    </row>
    <row r="1002" spans="2:3" ht="12.75">
      <c r="B1002" s="24"/>
      <c r="C1002" s="24"/>
    </row>
    <row r="1003" spans="2:3" ht="12.75">
      <c r="B1003" s="24"/>
      <c r="C1003" s="24"/>
    </row>
    <row r="1004" spans="2:3" ht="12.75">
      <c r="B1004" s="24"/>
      <c r="C1004" s="24"/>
    </row>
    <row r="1005" spans="2:3" ht="12.75">
      <c r="B1005" s="24"/>
      <c r="C1005" s="24"/>
    </row>
    <row r="1006" spans="2:3" ht="12.75">
      <c r="B1006" s="24"/>
      <c r="C1006" s="24"/>
    </row>
    <row r="1007" spans="2:3" ht="12.75">
      <c r="B1007" s="24"/>
      <c r="C1007" s="24"/>
    </row>
    <row r="1008" spans="2:3" ht="12.75">
      <c r="B1008" s="24"/>
      <c r="C1008" s="24"/>
    </row>
    <row r="1009" spans="2:3" ht="12.75">
      <c r="B1009" s="24"/>
      <c r="C1009" s="24"/>
    </row>
    <row r="1010" spans="2:3" ht="12.75">
      <c r="B1010" s="24"/>
      <c r="C1010" s="24"/>
    </row>
    <row r="1011" spans="2:3" ht="12.75">
      <c r="B1011" s="24"/>
      <c r="C1011" s="24"/>
    </row>
    <row r="1012" spans="2:3" ht="12.75">
      <c r="B1012" s="24"/>
      <c r="C1012" s="24"/>
    </row>
    <row r="1013" spans="2:3" ht="12.75">
      <c r="B1013" s="24"/>
      <c r="C1013" s="24"/>
    </row>
    <row r="1014" spans="2:3" ht="12.75">
      <c r="B1014" s="24"/>
      <c r="C1014" s="24"/>
    </row>
    <row r="1015" spans="2:3" ht="12.75">
      <c r="B1015" s="24"/>
      <c r="C1015" s="24"/>
    </row>
    <row r="1016" spans="2:3" ht="12.75">
      <c r="B1016" s="24"/>
      <c r="C1016" s="24"/>
    </row>
    <row r="1017" spans="2:3" ht="12.75">
      <c r="B1017" s="24"/>
      <c r="C1017" s="24"/>
    </row>
    <row r="1018" spans="2:3" ht="12.75">
      <c r="B1018" s="24"/>
      <c r="C1018" s="24"/>
    </row>
    <row r="1019" spans="2:3" ht="12.75">
      <c r="B1019" s="24"/>
      <c r="C1019" s="24"/>
    </row>
    <row r="1020" spans="2:3" ht="12.75">
      <c r="B1020" s="24"/>
      <c r="C1020" s="24"/>
    </row>
    <row r="1021" spans="2:3" ht="12.75">
      <c r="B1021" s="24"/>
      <c r="C1021" s="24"/>
    </row>
    <row r="1022" spans="2:3" ht="12.75">
      <c r="B1022" s="24"/>
      <c r="C1022" s="24"/>
    </row>
    <row r="1023" spans="2:3" ht="12.75">
      <c r="B1023" s="24"/>
      <c r="C1023" s="24"/>
    </row>
    <row r="1024" spans="2:3" ht="12.75">
      <c r="B1024" s="24"/>
      <c r="C1024" s="24"/>
    </row>
    <row r="1025" spans="2:3" ht="12.75">
      <c r="B1025" s="24"/>
      <c r="C1025" s="24"/>
    </row>
    <row r="1026" spans="2:3" ht="12.75">
      <c r="B1026" s="24"/>
      <c r="C1026" s="24"/>
    </row>
    <row r="1027" spans="2:3" ht="12.75">
      <c r="B1027" s="24"/>
      <c r="C1027" s="24"/>
    </row>
    <row r="1028" spans="2:3" ht="12.75">
      <c r="B1028" s="24"/>
      <c r="C1028" s="24"/>
    </row>
    <row r="1029" spans="2:3" ht="12.75">
      <c r="B1029" s="24"/>
      <c r="C1029" s="24"/>
    </row>
    <row r="1030" spans="2:3" ht="12.75">
      <c r="B1030" s="24"/>
      <c r="C1030" s="24"/>
    </row>
    <row r="1031" spans="2:3" ht="12.75">
      <c r="B1031" s="24"/>
      <c r="C1031" s="24"/>
    </row>
    <row r="1032" spans="2:3" ht="12.75">
      <c r="B1032" s="24"/>
      <c r="C1032" s="24"/>
    </row>
    <row r="1033" spans="2:3" ht="12.75">
      <c r="B1033" s="24"/>
      <c r="C1033" s="24"/>
    </row>
    <row r="1034" spans="2:3" ht="12.75">
      <c r="B1034" s="24"/>
      <c r="C1034" s="24"/>
    </row>
    <row r="1035" spans="2:3" ht="12.75">
      <c r="B1035" s="24"/>
      <c r="C1035" s="24"/>
    </row>
    <row r="1036" spans="2:3" ht="12.75">
      <c r="B1036" s="24"/>
      <c r="C1036" s="24"/>
    </row>
    <row r="1037" spans="2:3" ht="12.75">
      <c r="B1037" s="24"/>
      <c r="C1037" s="24"/>
    </row>
    <row r="1038" spans="2:3" ht="12.75">
      <c r="B1038" s="24"/>
      <c r="C1038" s="24"/>
    </row>
    <row r="1039" spans="2:3" ht="12.75">
      <c r="B1039" s="24"/>
      <c r="C1039" s="24"/>
    </row>
    <row r="1040" spans="2:3" ht="12.75">
      <c r="B1040" s="24"/>
      <c r="C1040" s="24"/>
    </row>
    <row r="1041" spans="2:3" ht="12.75">
      <c r="B1041" s="24"/>
      <c r="C1041" s="24"/>
    </row>
    <row r="1042" spans="2:3" ht="12.75">
      <c r="B1042" s="24"/>
      <c r="C1042" s="24"/>
    </row>
    <row r="1043" spans="2:3" ht="12.75">
      <c r="B1043" s="24"/>
      <c r="C1043" s="24"/>
    </row>
    <row r="1044" spans="2:3" ht="12.75">
      <c r="B1044" s="24"/>
      <c r="C1044" s="24"/>
    </row>
    <row r="1045" spans="2:3" ht="12.75">
      <c r="B1045" s="24"/>
      <c r="C1045" s="24"/>
    </row>
    <row r="1046" spans="2:3" ht="12.75">
      <c r="B1046" s="24"/>
      <c r="C1046" s="24"/>
    </row>
    <row r="1047" spans="2:3" ht="12.75">
      <c r="B1047" s="24"/>
      <c r="C1047" s="24"/>
    </row>
    <row r="1048" spans="2:3" ht="12.75">
      <c r="B1048" s="24"/>
      <c r="C1048" s="24"/>
    </row>
    <row r="1049" spans="2:3" ht="12.75">
      <c r="B1049" s="24"/>
      <c r="C1049" s="24"/>
    </row>
    <row r="1050" spans="2:3" ht="12.75">
      <c r="B1050" s="24"/>
      <c r="C1050" s="24"/>
    </row>
    <row r="1051" spans="2:3" ht="12.75">
      <c r="B1051" s="24"/>
      <c r="C1051" s="24"/>
    </row>
    <row r="1052" spans="2:3" ht="12.75">
      <c r="B1052" s="24"/>
      <c r="C1052" s="24"/>
    </row>
    <row r="1053" spans="2:3" ht="12.75">
      <c r="B1053" s="24"/>
      <c r="C1053" s="24"/>
    </row>
    <row r="1054" spans="2:3" ht="12.75">
      <c r="B1054" s="24"/>
      <c r="C1054" s="24"/>
    </row>
  </sheetData>
  <sheetProtection sheet="1" objects="1" scenarios="1" selectLockedCells="1"/>
  <mergeCells count="1524">
    <mergeCell ref="F732:H732"/>
    <mergeCell ref="F733:H733"/>
    <mergeCell ref="F734:H734"/>
    <mergeCell ref="F728:H728"/>
    <mergeCell ref="F729:H729"/>
    <mergeCell ref="F730:H730"/>
    <mergeCell ref="F731:H731"/>
    <mergeCell ref="F724:H724"/>
    <mergeCell ref="F725:H725"/>
    <mergeCell ref="F726:H726"/>
    <mergeCell ref="F727:H727"/>
    <mergeCell ref="F720:H720"/>
    <mergeCell ref="F721:H721"/>
    <mergeCell ref="F722:H722"/>
    <mergeCell ref="F723:H723"/>
    <mergeCell ref="F716:H716"/>
    <mergeCell ref="F717:H717"/>
    <mergeCell ref="F718:H718"/>
    <mergeCell ref="F719:H719"/>
    <mergeCell ref="F712:H712"/>
    <mergeCell ref="F713:H713"/>
    <mergeCell ref="F714:H714"/>
    <mergeCell ref="F715:H715"/>
    <mergeCell ref="F708:H708"/>
    <mergeCell ref="F709:H709"/>
    <mergeCell ref="F710:H710"/>
    <mergeCell ref="F711:H711"/>
    <mergeCell ref="F704:H704"/>
    <mergeCell ref="F705:H705"/>
    <mergeCell ref="F706:H706"/>
    <mergeCell ref="F707:H707"/>
    <mergeCell ref="F700:H700"/>
    <mergeCell ref="F701:H701"/>
    <mergeCell ref="F702:H702"/>
    <mergeCell ref="F703:H703"/>
    <mergeCell ref="F696:H696"/>
    <mergeCell ref="F697:H697"/>
    <mergeCell ref="F698:H698"/>
    <mergeCell ref="F699:H699"/>
    <mergeCell ref="F692:H692"/>
    <mergeCell ref="F693:H693"/>
    <mergeCell ref="F694:H694"/>
    <mergeCell ref="F695:H695"/>
    <mergeCell ref="F688:H688"/>
    <mergeCell ref="F689:H689"/>
    <mergeCell ref="F690:H690"/>
    <mergeCell ref="F691:H691"/>
    <mergeCell ref="F684:H684"/>
    <mergeCell ref="F685:H685"/>
    <mergeCell ref="F686:H686"/>
    <mergeCell ref="F687:H687"/>
    <mergeCell ref="F680:H680"/>
    <mergeCell ref="F681:H681"/>
    <mergeCell ref="F682:H682"/>
    <mergeCell ref="F683:H683"/>
    <mergeCell ref="F676:H676"/>
    <mergeCell ref="F677:H677"/>
    <mergeCell ref="F678:H678"/>
    <mergeCell ref="F679:H679"/>
    <mergeCell ref="F672:H672"/>
    <mergeCell ref="F673:H673"/>
    <mergeCell ref="F674:H674"/>
    <mergeCell ref="F675:H675"/>
    <mergeCell ref="F668:H668"/>
    <mergeCell ref="F669:H669"/>
    <mergeCell ref="F670:H670"/>
    <mergeCell ref="F671:H671"/>
    <mergeCell ref="F664:H664"/>
    <mergeCell ref="F665:H665"/>
    <mergeCell ref="F666:H666"/>
    <mergeCell ref="F667:H667"/>
    <mergeCell ref="F660:H660"/>
    <mergeCell ref="F661:H661"/>
    <mergeCell ref="F662:H662"/>
    <mergeCell ref="F663:H663"/>
    <mergeCell ref="F656:H656"/>
    <mergeCell ref="F657:H657"/>
    <mergeCell ref="F658:H658"/>
    <mergeCell ref="F659:H659"/>
    <mergeCell ref="F652:H652"/>
    <mergeCell ref="F653:H653"/>
    <mergeCell ref="F654:H654"/>
    <mergeCell ref="F655:H655"/>
    <mergeCell ref="F648:H648"/>
    <mergeCell ref="F649:H649"/>
    <mergeCell ref="F650:H650"/>
    <mergeCell ref="F651:H651"/>
    <mergeCell ref="F644:H644"/>
    <mergeCell ref="F645:H645"/>
    <mergeCell ref="F646:H646"/>
    <mergeCell ref="F647:H647"/>
    <mergeCell ref="F640:H640"/>
    <mergeCell ref="F641:H641"/>
    <mergeCell ref="F642:H642"/>
    <mergeCell ref="F643:H643"/>
    <mergeCell ref="F636:H636"/>
    <mergeCell ref="F637:H637"/>
    <mergeCell ref="F638:H638"/>
    <mergeCell ref="F639:H639"/>
    <mergeCell ref="F632:H632"/>
    <mergeCell ref="F633:H633"/>
    <mergeCell ref="F634:H634"/>
    <mergeCell ref="F635:H635"/>
    <mergeCell ref="F628:H628"/>
    <mergeCell ref="F629:H629"/>
    <mergeCell ref="F630:H630"/>
    <mergeCell ref="F631:H631"/>
    <mergeCell ref="F624:H624"/>
    <mergeCell ref="F625:H625"/>
    <mergeCell ref="F626:H626"/>
    <mergeCell ref="F627:H627"/>
    <mergeCell ref="F620:H620"/>
    <mergeCell ref="F621:H621"/>
    <mergeCell ref="F622:H622"/>
    <mergeCell ref="F623:H623"/>
    <mergeCell ref="F616:H616"/>
    <mergeCell ref="F617:H617"/>
    <mergeCell ref="F618:H618"/>
    <mergeCell ref="F619:H619"/>
    <mergeCell ref="F612:H612"/>
    <mergeCell ref="F613:H613"/>
    <mergeCell ref="F614:H614"/>
    <mergeCell ref="F615:H615"/>
    <mergeCell ref="F608:H608"/>
    <mergeCell ref="F609:H609"/>
    <mergeCell ref="F610:H610"/>
    <mergeCell ref="F611:H611"/>
    <mergeCell ref="F604:H604"/>
    <mergeCell ref="F605:H605"/>
    <mergeCell ref="F606:H606"/>
    <mergeCell ref="F607:H607"/>
    <mergeCell ref="F600:H600"/>
    <mergeCell ref="F601:H601"/>
    <mergeCell ref="F602:H602"/>
    <mergeCell ref="F603:H603"/>
    <mergeCell ref="F596:H596"/>
    <mergeCell ref="F597:H597"/>
    <mergeCell ref="F598:H598"/>
    <mergeCell ref="F599:H599"/>
    <mergeCell ref="F592:H592"/>
    <mergeCell ref="F593:H593"/>
    <mergeCell ref="F594:H594"/>
    <mergeCell ref="F595:H595"/>
    <mergeCell ref="F588:H588"/>
    <mergeCell ref="F589:H589"/>
    <mergeCell ref="F590:H590"/>
    <mergeCell ref="F591:H591"/>
    <mergeCell ref="F584:H584"/>
    <mergeCell ref="F585:H585"/>
    <mergeCell ref="F586:H586"/>
    <mergeCell ref="F587:H587"/>
    <mergeCell ref="F580:H580"/>
    <mergeCell ref="F581:H581"/>
    <mergeCell ref="F582:H582"/>
    <mergeCell ref="F583:H583"/>
    <mergeCell ref="F576:H576"/>
    <mergeCell ref="F577:H577"/>
    <mergeCell ref="F578:H578"/>
    <mergeCell ref="F579:H579"/>
    <mergeCell ref="F572:H572"/>
    <mergeCell ref="F573:H573"/>
    <mergeCell ref="F574:H574"/>
    <mergeCell ref="F575:H575"/>
    <mergeCell ref="F568:H568"/>
    <mergeCell ref="F569:H569"/>
    <mergeCell ref="F570:H570"/>
    <mergeCell ref="F571:H571"/>
    <mergeCell ref="F564:H564"/>
    <mergeCell ref="F565:H565"/>
    <mergeCell ref="F566:H566"/>
    <mergeCell ref="F567:H567"/>
    <mergeCell ref="F560:H560"/>
    <mergeCell ref="F561:H561"/>
    <mergeCell ref="F562:H562"/>
    <mergeCell ref="F563:H563"/>
    <mergeCell ref="F556:H556"/>
    <mergeCell ref="F557:H557"/>
    <mergeCell ref="F558:H558"/>
    <mergeCell ref="F559:H559"/>
    <mergeCell ref="F552:H552"/>
    <mergeCell ref="F553:H553"/>
    <mergeCell ref="F554:H554"/>
    <mergeCell ref="F555:H555"/>
    <mergeCell ref="F548:H548"/>
    <mergeCell ref="F549:H549"/>
    <mergeCell ref="F550:H550"/>
    <mergeCell ref="F551:H551"/>
    <mergeCell ref="F544:H544"/>
    <mergeCell ref="F545:H545"/>
    <mergeCell ref="F546:H546"/>
    <mergeCell ref="F547:H547"/>
    <mergeCell ref="F540:H540"/>
    <mergeCell ref="F541:H541"/>
    <mergeCell ref="F542:H542"/>
    <mergeCell ref="F543:H543"/>
    <mergeCell ref="F536:H536"/>
    <mergeCell ref="F537:H537"/>
    <mergeCell ref="F538:H538"/>
    <mergeCell ref="F539:H539"/>
    <mergeCell ref="F532:H532"/>
    <mergeCell ref="F533:H533"/>
    <mergeCell ref="F534:H534"/>
    <mergeCell ref="F535:H535"/>
    <mergeCell ref="F528:H528"/>
    <mergeCell ref="F529:H529"/>
    <mergeCell ref="F530:H530"/>
    <mergeCell ref="F531:H531"/>
    <mergeCell ref="F524:H524"/>
    <mergeCell ref="F525:H525"/>
    <mergeCell ref="F526:H526"/>
    <mergeCell ref="F527:H527"/>
    <mergeCell ref="F520:H520"/>
    <mergeCell ref="F521:H521"/>
    <mergeCell ref="F522:H522"/>
    <mergeCell ref="F523:H523"/>
    <mergeCell ref="F516:H516"/>
    <mergeCell ref="F517:H517"/>
    <mergeCell ref="F518:H518"/>
    <mergeCell ref="F519:H519"/>
    <mergeCell ref="F512:H512"/>
    <mergeCell ref="F513:H513"/>
    <mergeCell ref="F514:H514"/>
    <mergeCell ref="F515:H515"/>
    <mergeCell ref="F508:H508"/>
    <mergeCell ref="F509:H509"/>
    <mergeCell ref="F510:H510"/>
    <mergeCell ref="F511:H511"/>
    <mergeCell ref="F504:H504"/>
    <mergeCell ref="F505:H505"/>
    <mergeCell ref="F506:H506"/>
    <mergeCell ref="F507:H507"/>
    <mergeCell ref="F500:H500"/>
    <mergeCell ref="F501:H501"/>
    <mergeCell ref="F502:H502"/>
    <mergeCell ref="F503:H503"/>
    <mergeCell ref="F496:H496"/>
    <mergeCell ref="F497:H497"/>
    <mergeCell ref="F498:H498"/>
    <mergeCell ref="F499:H499"/>
    <mergeCell ref="F492:H492"/>
    <mergeCell ref="F493:H493"/>
    <mergeCell ref="F494:H494"/>
    <mergeCell ref="F495:H495"/>
    <mergeCell ref="F488:H488"/>
    <mergeCell ref="F489:H489"/>
    <mergeCell ref="F490:H490"/>
    <mergeCell ref="F491:H491"/>
    <mergeCell ref="F484:H484"/>
    <mergeCell ref="F485:H485"/>
    <mergeCell ref="F486:H486"/>
    <mergeCell ref="F487:H487"/>
    <mergeCell ref="F480:H480"/>
    <mergeCell ref="F481:H481"/>
    <mergeCell ref="F482:H482"/>
    <mergeCell ref="F483:H483"/>
    <mergeCell ref="F476:H476"/>
    <mergeCell ref="F477:H477"/>
    <mergeCell ref="F478:H478"/>
    <mergeCell ref="F479:H479"/>
    <mergeCell ref="F472:H472"/>
    <mergeCell ref="F473:H473"/>
    <mergeCell ref="F474:H474"/>
    <mergeCell ref="F475:H475"/>
    <mergeCell ref="F468:H468"/>
    <mergeCell ref="F469:H469"/>
    <mergeCell ref="F470:H470"/>
    <mergeCell ref="F471:H471"/>
    <mergeCell ref="F464:H464"/>
    <mergeCell ref="F465:H465"/>
    <mergeCell ref="F466:H466"/>
    <mergeCell ref="F467:H467"/>
    <mergeCell ref="F460:H460"/>
    <mergeCell ref="F461:H461"/>
    <mergeCell ref="F462:H462"/>
    <mergeCell ref="F463:H463"/>
    <mergeCell ref="F456:H456"/>
    <mergeCell ref="F457:H457"/>
    <mergeCell ref="F458:H458"/>
    <mergeCell ref="F459:H459"/>
    <mergeCell ref="F452:H452"/>
    <mergeCell ref="F453:H453"/>
    <mergeCell ref="F454:H454"/>
    <mergeCell ref="F455:H455"/>
    <mergeCell ref="F448:H448"/>
    <mergeCell ref="F449:H449"/>
    <mergeCell ref="F450:H450"/>
    <mergeCell ref="F451:H451"/>
    <mergeCell ref="F444:H444"/>
    <mergeCell ref="F445:H445"/>
    <mergeCell ref="F446:H446"/>
    <mergeCell ref="F447:H447"/>
    <mergeCell ref="F440:H440"/>
    <mergeCell ref="F441:H441"/>
    <mergeCell ref="F442:H442"/>
    <mergeCell ref="F443:H443"/>
    <mergeCell ref="F436:H436"/>
    <mergeCell ref="F437:H437"/>
    <mergeCell ref="F438:H438"/>
    <mergeCell ref="F439:H439"/>
    <mergeCell ref="F432:H432"/>
    <mergeCell ref="F433:H433"/>
    <mergeCell ref="F434:H434"/>
    <mergeCell ref="F435:H435"/>
    <mergeCell ref="F428:H428"/>
    <mergeCell ref="F429:H429"/>
    <mergeCell ref="F430:H430"/>
    <mergeCell ref="F431:H431"/>
    <mergeCell ref="F424:H424"/>
    <mergeCell ref="F425:H425"/>
    <mergeCell ref="F426:H426"/>
    <mergeCell ref="F427:H427"/>
    <mergeCell ref="F420:H420"/>
    <mergeCell ref="F421:H421"/>
    <mergeCell ref="F422:H422"/>
    <mergeCell ref="F423:H423"/>
    <mergeCell ref="F416:H416"/>
    <mergeCell ref="F417:H417"/>
    <mergeCell ref="F418:H418"/>
    <mergeCell ref="F419:H419"/>
    <mergeCell ref="F412:H412"/>
    <mergeCell ref="F413:H413"/>
    <mergeCell ref="F414:H414"/>
    <mergeCell ref="F415:H415"/>
    <mergeCell ref="F408:H408"/>
    <mergeCell ref="F409:H409"/>
    <mergeCell ref="F410:H410"/>
    <mergeCell ref="F411:H411"/>
    <mergeCell ref="F404:H404"/>
    <mergeCell ref="F405:H405"/>
    <mergeCell ref="F406:H406"/>
    <mergeCell ref="F407:H407"/>
    <mergeCell ref="F400:H400"/>
    <mergeCell ref="F401:H401"/>
    <mergeCell ref="F402:H402"/>
    <mergeCell ref="F403:H403"/>
    <mergeCell ref="F396:H396"/>
    <mergeCell ref="F397:H397"/>
    <mergeCell ref="F398:H398"/>
    <mergeCell ref="F399:H399"/>
    <mergeCell ref="F392:H392"/>
    <mergeCell ref="F393:H393"/>
    <mergeCell ref="F394:H394"/>
    <mergeCell ref="F395:H395"/>
    <mergeCell ref="F388:H388"/>
    <mergeCell ref="F389:H389"/>
    <mergeCell ref="F390:H390"/>
    <mergeCell ref="F391:H391"/>
    <mergeCell ref="F384:H384"/>
    <mergeCell ref="F385:H385"/>
    <mergeCell ref="F386:H386"/>
    <mergeCell ref="F387:H387"/>
    <mergeCell ref="F380:H380"/>
    <mergeCell ref="F381:H381"/>
    <mergeCell ref="F382:H382"/>
    <mergeCell ref="F383:H383"/>
    <mergeCell ref="F376:H376"/>
    <mergeCell ref="F377:H377"/>
    <mergeCell ref="F378:H378"/>
    <mergeCell ref="F379:H379"/>
    <mergeCell ref="F372:H372"/>
    <mergeCell ref="F373:H373"/>
    <mergeCell ref="F374:H374"/>
    <mergeCell ref="F375:H375"/>
    <mergeCell ref="F368:H368"/>
    <mergeCell ref="F369:H369"/>
    <mergeCell ref="F370:H370"/>
    <mergeCell ref="F371:H371"/>
    <mergeCell ref="F364:H364"/>
    <mergeCell ref="F365:H365"/>
    <mergeCell ref="F366:H366"/>
    <mergeCell ref="F367:H367"/>
    <mergeCell ref="F360:H360"/>
    <mergeCell ref="F361:H361"/>
    <mergeCell ref="F362:H362"/>
    <mergeCell ref="F363:H363"/>
    <mergeCell ref="F356:H356"/>
    <mergeCell ref="F357:H357"/>
    <mergeCell ref="F358:H358"/>
    <mergeCell ref="F359:H359"/>
    <mergeCell ref="F352:H352"/>
    <mergeCell ref="F353:H353"/>
    <mergeCell ref="F354:H354"/>
    <mergeCell ref="F355:H355"/>
    <mergeCell ref="F348:H348"/>
    <mergeCell ref="F349:H349"/>
    <mergeCell ref="F350:H350"/>
    <mergeCell ref="F351:H351"/>
    <mergeCell ref="F344:H344"/>
    <mergeCell ref="F345:H345"/>
    <mergeCell ref="F346:H346"/>
    <mergeCell ref="F347:H347"/>
    <mergeCell ref="F340:H340"/>
    <mergeCell ref="F341:H341"/>
    <mergeCell ref="F342:H342"/>
    <mergeCell ref="F343:H343"/>
    <mergeCell ref="F336:H336"/>
    <mergeCell ref="F337:H337"/>
    <mergeCell ref="F338:H338"/>
    <mergeCell ref="F339:H339"/>
    <mergeCell ref="F332:H332"/>
    <mergeCell ref="F333:H333"/>
    <mergeCell ref="F334:H334"/>
    <mergeCell ref="F335:H335"/>
    <mergeCell ref="F328:H328"/>
    <mergeCell ref="F329:H329"/>
    <mergeCell ref="F330:H330"/>
    <mergeCell ref="F331:H331"/>
    <mergeCell ref="F324:H324"/>
    <mergeCell ref="F325:H325"/>
    <mergeCell ref="F326:H326"/>
    <mergeCell ref="F327:H327"/>
    <mergeCell ref="F320:H320"/>
    <mergeCell ref="F321:H321"/>
    <mergeCell ref="F322:H322"/>
    <mergeCell ref="F323:H323"/>
    <mergeCell ref="F316:H316"/>
    <mergeCell ref="F317:H317"/>
    <mergeCell ref="F318:H318"/>
    <mergeCell ref="F319:H319"/>
    <mergeCell ref="F312:H312"/>
    <mergeCell ref="F313:H313"/>
    <mergeCell ref="F314:H314"/>
    <mergeCell ref="F315:H315"/>
    <mergeCell ref="F308:H308"/>
    <mergeCell ref="F309:H309"/>
    <mergeCell ref="F310:H310"/>
    <mergeCell ref="F311:H311"/>
    <mergeCell ref="F304:H304"/>
    <mergeCell ref="F305:H305"/>
    <mergeCell ref="F306:H306"/>
    <mergeCell ref="F307:H307"/>
    <mergeCell ref="F300:H300"/>
    <mergeCell ref="F301:H301"/>
    <mergeCell ref="F302:H302"/>
    <mergeCell ref="F303:H303"/>
    <mergeCell ref="F296:H296"/>
    <mergeCell ref="F297:H297"/>
    <mergeCell ref="F298:H298"/>
    <mergeCell ref="F299:H299"/>
    <mergeCell ref="F292:H292"/>
    <mergeCell ref="F293:H293"/>
    <mergeCell ref="F294:H294"/>
    <mergeCell ref="F295:H295"/>
    <mergeCell ref="F288:H288"/>
    <mergeCell ref="F289:H289"/>
    <mergeCell ref="F290:H290"/>
    <mergeCell ref="F291:H291"/>
    <mergeCell ref="F284:H284"/>
    <mergeCell ref="F285:H285"/>
    <mergeCell ref="F286:H286"/>
    <mergeCell ref="F287:H287"/>
    <mergeCell ref="F280:H280"/>
    <mergeCell ref="F281:H281"/>
    <mergeCell ref="F282:H282"/>
    <mergeCell ref="F283:H283"/>
    <mergeCell ref="F276:H276"/>
    <mergeCell ref="F277:H277"/>
    <mergeCell ref="F278:H278"/>
    <mergeCell ref="F279:H279"/>
    <mergeCell ref="F272:H272"/>
    <mergeCell ref="F273:H273"/>
    <mergeCell ref="F274:H274"/>
    <mergeCell ref="F275:H275"/>
    <mergeCell ref="F268:H268"/>
    <mergeCell ref="F269:H269"/>
    <mergeCell ref="F270:H270"/>
    <mergeCell ref="F271:H271"/>
    <mergeCell ref="F264:H264"/>
    <mergeCell ref="F265:H265"/>
    <mergeCell ref="F266:H266"/>
    <mergeCell ref="F267:H267"/>
    <mergeCell ref="F260:H260"/>
    <mergeCell ref="F261:H261"/>
    <mergeCell ref="F262:H262"/>
    <mergeCell ref="F263:H263"/>
    <mergeCell ref="F256:H256"/>
    <mergeCell ref="F257:H257"/>
    <mergeCell ref="F258:H258"/>
    <mergeCell ref="F259:H259"/>
    <mergeCell ref="F252:H252"/>
    <mergeCell ref="F253:H253"/>
    <mergeCell ref="F254:H254"/>
    <mergeCell ref="F255:H255"/>
    <mergeCell ref="F248:H248"/>
    <mergeCell ref="F249:H249"/>
    <mergeCell ref="F250:H250"/>
    <mergeCell ref="F251:H251"/>
    <mergeCell ref="F244:H244"/>
    <mergeCell ref="F245:H245"/>
    <mergeCell ref="F246:H246"/>
    <mergeCell ref="F247:H247"/>
    <mergeCell ref="F240:H240"/>
    <mergeCell ref="F241:H241"/>
    <mergeCell ref="F242:H242"/>
    <mergeCell ref="F243:H243"/>
    <mergeCell ref="F236:H236"/>
    <mergeCell ref="F237:H237"/>
    <mergeCell ref="F238:H238"/>
    <mergeCell ref="F239:H239"/>
    <mergeCell ref="F232:H232"/>
    <mergeCell ref="F233:H233"/>
    <mergeCell ref="F234:H234"/>
    <mergeCell ref="F235:H235"/>
    <mergeCell ref="F228:H228"/>
    <mergeCell ref="F229:H229"/>
    <mergeCell ref="F230:H230"/>
    <mergeCell ref="F231:H231"/>
    <mergeCell ref="F224:H224"/>
    <mergeCell ref="F225:H225"/>
    <mergeCell ref="F226:H226"/>
    <mergeCell ref="F227:H227"/>
    <mergeCell ref="F220:H220"/>
    <mergeCell ref="F221:H221"/>
    <mergeCell ref="F222:H222"/>
    <mergeCell ref="F223:H223"/>
    <mergeCell ref="F216:H216"/>
    <mergeCell ref="F217:H217"/>
    <mergeCell ref="F218:H218"/>
    <mergeCell ref="F219:H219"/>
    <mergeCell ref="F212:H212"/>
    <mergeCell ref="F213:H213"/>
    <mergeCell ref="F214:H214"/>
    <mergeCell ref="F215:H215"/>
    <mergeCell ref="F208:H208"/>
    <mergeCell ref="F209:H209"/>
    <mergeCell ref="F210:H210"/>
    <mergeCell ref="F211:H211"/>
    <mergeCell ref="F204:H204"/>
    <mergeCell ref="F205:H205"/>
    <mergeCell ref="F206:H206"/>
    <mergeCell ref="F207:H207"/>
    <mergeCell ref="F200:H200"/>
    <mergeCell ref="F201:H201"/>
    <mergeCell ref="F202:H202"/>
    <mergeCell ref="F203:H203"/>
    <mergeCell ref="F196:H196"/>
    <mergeCell ref="F197:H197"/>
    <mergeCell ref="F198:H198"/>
    <mergeCell ref="F199:H199"/>
    <mergeCell ref="F192:H192"/>
    <mergeCell ref="F193:H193"/>
    <mergeCell ref="F194:H194"/>
    <mergeCell ref="F195:H195"/>
    <mergeCell ref="F188:H188"/>
    <mergeCell ref="F189:H189"/>
    <mergeCell ref="F190:H190"/>
    <mergeCell ref="F191:H191"/>
    <mergeCell ref="F184:H184"/>
    <mergeCell ref="F185:H185"/>
    <mergeCell ref="F186:H186"/>
    <mergeCell ref="F187:H187"/>
    <mergeCell ref="F180:H180"/>
    <mergeCell ref="F181:H181"/>
    <mergeCell ref="F182:H182"/>
    <mergeCell ref="F183:H183"/>
    <mergeCell ref="F176:H176"/>
    <mergeCell ref="F177:H177"/>
    <mergeCell ref="F178:H178"/>
    <mergeCell ref="F179:H179"/>
    <mergeCell ref="F172:H172"/>
    <mergeCell ref="F173:H173"/>
    <mergeCell ref="F174:H174"/>
    <mergeCell ref="F175:H175"/>
    <mergeCell ref="F168:H168"/>
    <mergeCell ref="F169:H169"/>
    <mergeCell ref="F170:H170"/>
    <mergeCell ref="F171:H171"/>
    <mergeCell ref="F164:H164"/>
    <mergeCell ref="F165:H165"/>
    <mergeCell ref="F166:H166"/>
    <mergeCell ref="F167:H167"/>
    <mergeCell ref="F160:H160"/>
    <mergeCell ref="F161:H161"/>
    <mergeCell ref="F162:H162"/>
    <mergeCell ref="F163:H163"/>
    <mergeCell ref="F156:H156"/>
    <mergeCell ref="F157:H157"/>
    <mergeCell ref="F158:H158"/>
    <mergeCell ref="F159:H159"/>
    <mergeCell ref="F152:H152"/>
    <mergeCell ref="F153:H153"/>
    <mergeCell ref="F154:H154"/>
    <mergeCell ref="F155:H155"/>
    <mergeCell ref="F148:H148"/>
    <mergeCell ref="F149:H149"/>
    <mergeCell ref="F150:H150"/>
    <mergeCell ref="F151:H151"/>
    <mergeCell ref="F144:H144"/>
    <mergeCell ref="F145:H145"/>
    <mergeCell ref="F146:H146"/>
    <mergeCell ref="F147:H147"/>
    <mergeCell ref="F140:H140"/>
    <mergeCell ref="F141:H141"/>
    <mergeCell ref="F142:H142"/>
    <mergeCell ref="F143:H143"/>
    <mergeCell ref="F136:H136"/>
    <mergeCell ref="F137:H137"/>
    <mergeCell ref="F138:H138"/>
    <mergeCell ref="F139:H139"/>
    <mergeCell ref="F132:H132"/>
    <mergeCell ref="F133:H133"/>
    <mergeCell ref="F134:H134"/>
    <mergeCell ref="F135:H135"/>
    <mergeCell ref="F128:H128"/>
    <mergeCell ref="F129:H129"/>
    <mergeCell ref="F130:H130"/>
    <mergeCell ref="F131:H131"/>
    <mergeCell ref="F124:H124"/>
    <mergeCell ref="F125:H125"/>
    <mergeCell ref="F126:H126"/>
    <mergeCell ref="F127:H127"/>
    <mergeCell ref="F120:H120"/>
    <mergeCell ref="F121:H121"/>
    <mergeCell ref="F122:H122"/>
    <mergeCell ref="F123:H123"/>
    <mergeCell ref="F116:H116"/>
    <mergeCell ref="F117:H117"/>
    <mergeCell ref="F118:H118"/>
    <mergeCell ref="F119:H119"/>
    <mergeCell ref="F112:H112"/>
    <mergeCell ref="F113:H113"/>
    <mergeCell ref="F114:H114"/>
    <mergeCell ref="F115:H115"/>
    <mergeCell ref="F108:H108"/>
    <mergeCell ref="F109:H109"/>
    <mergeCell ref="F110:H110"/>
    <mergeCell ref="F111:H111"/>
    <mergeCell ref="F104:H104"/>
    <mergeCell ref="F105:H105"/>
    <mergeCell ref="F106:H106"/>
    <mergeCell ref="F107:H107"/>
    <mergeCell ref="F100:H100"/>
    <mergeCell ref="F101:H101"/>
    <mergeCell ref="F102:H102"/>
    <mergeCell ref="F103:H103"/>
    <mergeCell ref="F96:H96"/>
    <mergeCell ref="F97:H97"/>
    <mergeCell ref="F98:H98"/>
    <mergeCell ref="F99:H99"/>
    <mergeCell ref="F92:H92"/>
    <mergeCell ref="F93:H93"/>
    <mergeCell ref="F94:H94"/>
    <mergeCell ref="F95:H95"/>
    <mergeCell ref="F88:H88"/>
    <mergeCell ref="F89:H89"/>
    <mergeCell ref="F90:H90"/>
    <mergeCell ref="F91:H91"/>
    <mergeCell ref="F84:H84"/>
    <mergeCell ref="F85:H85"/>
    <mergeCell ref="F86:H86"/>
    <mergeCell ref="F87:H87"/>
    <mergeCell ref="F80:H80"/>
    <mergeCell ref="F81:H81"/>
    <mergeCell ref="F82:H82"/>
    <mergeCell ref="F83:H83"/>
    <mergeCell ref="F76:H76"/>
    <mergeCell ref="F77:H77"/>
    <mergeCell ref="F78:H78"/>
    <mergeCell ref="F79:H79"/>
    <mergeCell ref="F72:H72"/>
    <mergeCell ref="F73:H73"/>
    <mergeCell ref="F74:H74"/>
    <mergeCell ref="F75:H75"/>
    <mergeCell ref="F68:H68"/>
    <mergeCell ref="F69:H69"/>
    <mergeCell ref="F70:H70"/>
    <mergeCell ref="F71:H71"/>
    <mergeCell ref="F64:H64"/>
    <mergeCell ref="F65:H65"/>
    <mergeCell ref="F66:H66"/>
    <mergeCell ref="F67:H67"/>
    <mergeCell ref="F60:H60"/>
    <mergeCell ref="F61:H61"/>
    <mergeCell ref="F62:H62"/>
    <mergeCell ref="F63:H63"/>
    <mergeCell ref="F56:H56"/>
    <mergeCell ref="F57:H57"/>
    <mergeCell ref="F58:H58"/>
    <mergeCell ref="F59:H59"/>
    <mergeCell ref="F52:H52"/>
    <mergeCell ref="F53:H53"/>
    <mergeCell ref="F54:H54"/>
    <mergeCell ref="F55:H55"/>
    <mergeCell ref="F48:H48"/>
    <mergeCell ref="F49:H49"/>
    <mergeCell ref="F50:H50"/>
    <mergeCell ref="F51:H51"/>
    <mergeCell ref="F44:H44"/>
    <mergeCell ref="F45:H45"/>
    <mergeCell ref="F46:H46"/>
    <mergeCell ref="F47:H47"/>
    <mergeCell ref="F40:H40"/>
    <mergeCell ref="F41:H41"/>
    <mergeCell ref="F42:H42"/>
    <mergeCell ref="F43:H43"/>
    <mergeCell ref="F36:H36"/>
    <mergeCell ref="F37:H37"/>
    <mergeCell ref="F38:H38"/>
    <mergeCell ref="F39:H39"/>
    <mergeCell ref="F32:H32"/>
    <mergeCell ref="F33:H33"/>
    <mergeCell ref="F34:H34"/>
    <mergeCell ref="F35:H35"/>
    <mergeCell ref="B828:C828"/>
    <mergeCell ref="B829:C829"/>
    <mergeCell ref="B830:C830"/>
    <mergeCell ref="B831:C831"/>
    <mergeCell ref="B824:C824"/>
    <mergeCell ref="B825:C825"/>
    <mergeCell ref="B826:C826"/>
    <mergeCell ref="B827:C827"/>
    <mergeCell ref="B820:C820"/>
    <mergeCell ref="B821:C821"/>
    <mergeCell ref="B822:C822"/>
    <mergeCell ref="B823:C823"/>
    <mergeCell ref="B816:C816"/>
    <mergeCell ref="B817:C817"/>
    <mergeCell ref="B818:C818"/>
    <mergeCell ref="B819:C819"/>
    <mergeCell ref="B812:C812"/>
    <mergeCell ref="B813:C813"/>
    <mergeCell ref="B814:C814"/>
    <mergeCell ref="B815:C815"/>
    <mergeCell ref="B808:C808"/>
    <mergeCell ref="B809:C809"/>
    <mergeCell ref="B810:C810"/>
    <mergeCell ref="B811:C811"/>
    <mergeCell ref="B804:C804"/>
    <mergeCell ref="B805:C805"/>
    <mergeCell ref="B806:C806"/>
    <mergeCell ref="B807:C807"/>
    <mergeCell ref="B800:C800"/>
    <mergeCell ref="B801:C801"/>
    <mergeCell ref="B802:C802"/>
    <mergeCell ref="B803:C803"/>
    <mergeCell ref="B796:C796"/>
    <mergeCell ref="B797:C797"/>
    <mergeCell ref="B798:C798"/>
    <mergeCell ref="B799:C799"/>
    <mergeCell ref="B792:C792"/>
    <mergeCell ref="B793:C793"/>
    <mergeCell ref="B794:C794"/>
    <mergeCell ref="B795:C795"/>
    <mergeCell ref="B788:C788"/>
    <mergeCell ref="B789:C789"/>
    <mergeCell ref="B790:C790"/>
    <mergeCell ref="B791:C791"/>
    <mergeCell ref="B784:C784"/>
    <mergeCell ref="B785:C785"/>
    <mergeCell ref="B786:C786"/>
    <mergeCell ref="B787:C787"/>
    <mergeCell ref="B780:C780"/>
    <mergeCell ref="B781:C781"/>
    <mergeCell ref="B782:C782"/>
    <mergeCell ref="B783:C783"/>
    <mergeCell ref="B776:C776"/>
    <mergeCell ref="B777:C777"/>
    <mergeCell ref="B778:C778"/>
    <mergeCell ref="B779:C779"/>
    <mergeCell ref="B772:C772"/>
    <mergeCell ref="B773:C773"/>
    <mergeCell ref="B774:C774"/>
    <mergeCell ref="B775:C775"/>
    <mergeCell ref="B768:C768"/>
    <mergeCell ref="B769:C769"/>
    <mergeCell ref="B770:C770"/>
    <mergeCell ref="B771:C771"/>
    <mergeCell ref="B764:C764"/>
    <mergeCell ref="B765:C765"/>
    <mergeCell ref="B766:C766"/>
    <mergeCell ref="B767:C767"/>
    <mergeCell ref="B760:C760"/>
    <mergeCell ref="B761:C761"/>
    <mergeCell ref="B762:C762"/>
    <mergeCell ref="B763:C763"/>
    <mergeCell ref="B756:C756"/>
    <mergeCell ref="B757:C757"/>
    <mergeCell ref="B758:C758"/>
    <mergeCell ref="B759:C759"/>
    <mergeCell ref="B752:C752"/>
    <mergeCell ref="B753:C753"/>
    <mergeCell ref="B754:C754"/>
    <mergeCell ref="B755:C755"/>
    <mergeCell ref="B748:C748"/>
    <mergeCell ref="B749:C749"/>
    <mergeCell ref="B750:C750"/>
    <mergeCell ref="B751:C751"/>
    <mergeCell ref="B744:C744"/>
    <mergeCell ref="B745:C745"/>
    <mergeCell ref="B746:C746"/>
    <mergeCell ref="B747:C747"/>
    <mergeCell ref="B740:C740"/>
    <mergeCell ref="B741:C741"/>
    <mergeCell ref="B742:C742"/>
    <mergeCell ref="B743:C743"/>
    <mergeCell ref="B736:C736"/>
    <mergeCell ref="B737:C737"/>
    <mergeCell ref="B738:C738"/>
    <mergeCell ref="B739:C739"/>
    <mergeCell ref="B732:C732"/>
    <mergeCell ref="B733:C733"/>
    <mergeCell ref="B734:C734"/>
    <mergeCell ref="B735:C735"/>
    <mergeCell ref="B728:C728"/>
    <mergeCell ref="B729:C729"/>
    <mergeCell ref="B730:C730"/>
    <mergeCell ref="B731:C731"/>
    <mergeCell ref="B724:C724"/>
    <mergeCell ref="B725:C725"/>
    <mergeCell ref="B726:C726"/>
    <mergeCell ref="B727:C727"/>
    <mergeCell ref="B720:C720"/>
    <mergeCell ref="B721:C721"/>
    <mergeCell ref="B722:C722"/>
    <mergeCell ref="B723:C723"/>
    <mergeCell ref="B716:C716"/>
    <mergeCell ref="B717:C717"/>
    <mergeCell ref="B718:C718"/>
    <mergeCell ref="B719:C719"/>
    <mergeCell ref="B712:C712"/>
    <mergeCell ref="B713:C713"/>
    <mergeCell ref="B714:C714"/>
    <mergeCell ref="B715:C715"/>
    <mergeCell ref="B708:C708"/>
    <mergeCell ref="B709:C709"/>
    <mergeCell ref="B710:C710"/>
    <mergeCell ref="B711:C711"/>
    <mergeCell ref="B704:C704"/>
    <mergeCell ref="B705:C705"/>
    <mergeCell ref="B706:C706"/>
    <mergeCell ref="B707:C707"/>
    <mergeCell ref="B700:C700"/>
    <mergeCell ref="B701:C701"/>
    <mergeCell ref="B702:C702"/>
    <mergeCell ref="B703:C703"/>
    <mergeCell ref="B696:C696"/>
    <mergeCell ref="B697:C697"/>
    <mergeCell ref="B698:C698"/>
    <mergeCell ref="B699:C699"/>
    <mergeCell ref="B692:C692"/>
    <mergeCell ref="B693:C693"/>
    <mergeCell ref="B694:C694"/>
    <mergeCell ref="B695:C695"/>
    <mergeCell ref="B688:C688"/>
    <mergeCell ref="B689:C689"/>
    <mergeCell ref="B690:C690"/>
    <mergeCell ref="B691:C691"/>
    <mergeCell ref="B684:C684"/>
    <mergeCell ref="B685:C685"/>
    <mergeCell ref="B686:C686"/>
    <mergeCell ref="B687:C687"/>
    <mergeCell ref="B680:C680"/>
    <mergeCell ref="B681:C681"/>
    <mergeCell ref="B682:C682"/>
    <mergeCell ref="B683:C683"/>
    <mergeCell ref="B676:C676"/>
    <mergeCell ref="B677:C677"/>
    <mergeCell ref="B678:C678"/>
    <mergeCell ref="B679:C679"/>
    <mergeCell ref="B672:C672"/>
    <mergeCell ref="B673:C673"/>
    <mergeCell ref="B674:C674"/>
    <mergeCell ref="B675:C675"/>
    <mergeCell ref="B668:C668"/>
    <mergeCell ref="B669:C669"/>
    <mergeCell ref="B670:C670"/>
    <mergeCell ref="B671:C671"/>
    <mergeCell ref="B664:C664"/>
    <mergeCell ref="B665:C665"/>
    <mergeCell ref="B666:C666"/>
    <mergeCell ref="B667:C667"/>
    <mergeCell ref="B660:C660"/>
    <mergeCell ref="B661:C661"/>
    <mergeCell ref="B662:C662"/>
    <mergeCell ref="B663:C663"/>
    <mergeCell ref="B656:C656"/>
    <mergeCell ref="B657:C657"/>
    <mergeCell ref="B658:C658"/>
    <mergeCell ref="B659:C659"/>
    <mergeCell ref="B652:C652"/>
    <mergeCell ref="B653:C653"/>
    <mergeCell ref="B654:C654"/>
    <mergeCell ref="B655:C655"/>
    <mergeCell ref="B648:C648"/>
    <mergeCell ref="B649:C649"/>
    <mergeCell ref="B650:C650"/>
    <mergeCell ref="B651:C651"/>
    <mergeCell ref="B644:C644"/>
    <mergeCell ref="B645:C645"/>
    <mergeCell ref="B646:C646"/>
    <mergeCell ref="B647:C647"/>
    <mergeCell ref="B640:C640"/>
    <mergeCell ref="B641:C641"/>
    <mergeCell ref="B642:C642"/>
    <mergeCell ref="B643:C643"/>
    <mergeCell ref="B636:C636"/>
    <mergeCell ref="B637:C637"/>
    <mergeCell ref="B638:C638"/>
    <mergeCell ref="B639:C639"/>
    <mergeCell ref="B632:C632"/>
    <mergeCell ref="B633:C633"/>
    <mergeCell ref="B634:C634"/>
    <mergeCell ref="B635:C635"/>
    <mergeCell ref="B628:C628"/>
    <mergeCell ref="B629:C629"/>
    <mergeCell ref="B630:C630"/>
    <mergeCell ref="B631:C631"/>
    <mergeCell ref="B624:C624"/>
    <mergeCell ref="B625:C625"/>
    <mergeCell ref="B626:C626"/>
    <mergeCell ref="B627:C627"/>
    <mergeCell ref="B620:C620"/>
    <mergeCell ref="B621:C621"/>
    <mergeCell ref="B622:C622"/>
    <mergeCell ref="B623:C623"/>
    <mergeCell ref="B616:C616"/>
    <mergeCell ref="B617:C617"/>
    <mergeCell ref="B618:C618"/>
    <mergeCell ref="B619:C619"/>
    <mergeCell ref="B612:C612"/>
    <mergeCell ref="B613:C613"/>
    <mergeCell ref="B614:C614"/>
    <mergeCell ref="B615:C615"/>
    <mergeCell ref="B608:C608"/>
    <mergeCell ref="B609:C609"/>
    <mergeCell ref="B610:C610"/>
    <mergeCell ref="B611:C611"/>
    <mergeCell ref="B604:C604"/>
    <mergeCell ref="B605:C605"/>
    <mergeCell ref="B606:C606"/>
    <mergeCell ref="B607:C607"/>
    <mergeCell ref="B600:C600"/>
    <mergeCell ref="B601:C601"/>
    <mergeCell ref="B602:C602"/>
    <mergeCell ref="B603:C603"/>
    <mergeCell ref="B596:C596"/>
    <mergeCell ref="B597:C597"/>
    <mergeCell ref="B598:C598"/>
    <mergeCell ref="B599:C599"/>
    <mergeCell ref="B592:C592"/>
    <mergeCell ref="B593:C593"/>
    <mergeCell ref="B594:C594"/>
    <mergeCell ref="B595:C595"/>
    <mergeCell ref="B588:C588"/>
    <mergeCell ref="B589:C589"/>
    <mergeCell ref="B590:C590"/>
    <mergeCell ref="B591:C591"/>
    <mergeCell ref="B584:C584"/>
    <mergeCell ref="B585:C585"/>
    <mergeCell ref="B586:C586"/>
    <mergeCell ref="B587:C587"/>
    <mergeCell ref="B580:C580"/>
    <mergeCell ref="B581:C581"/>
    <mergeCell ref="B582:C582"/>
    <mergeCell ref="B583:C583"/>
    <mergeCell ref="B576:C576"/>
    <mergeCell ref="B577:C577"/>
    <mergeCell ref="B578:C578"/>
    <mergeCell ref="B579:C579"/>
    <mergeCell ref="B572:C572"/>
    <mergeCell ref="B573:C573"/>
    <mergeCell ref="B574:C574"/>
    <mergeCell ref="B575:C575"/>
    <mergeCell ref="B568:C568"/>
    <mergeCell ref="B569:C569"/>
    <mergeCell ref="B570:C570"/>
    <mergeCell ref="B571:C571"/>
    <mergeCell ref="B564:C564"/>
    <mergeCell ref="B565:C565"/>
    <mergeCell ref="B566:C566"/>
    <mergeCell ref="B567:C567"/>
    <mergeCell ref="B560:C560"/>
    <mergeCell ref="B561:C561"/>
    <mergeCell ref="B562:C562"/>
    <mergeCell ref="B563:C563"/>
    <mergeCell ref="B556:C556"/>
    <mergeCell ref="B557:C557"/>
    <mergeCell ref="B558:C558"/>
    <mergeCell ref="B559:C559"/>
    <mergeCell ref="B552:C552"/>
    <mergeCell ref="B553:C553"/>
    <mergeCell ref="B554:C554"/>
    <mergeCell ref="B555:C555"/>
    <mergeCell ref="B548:C548"/>
    <mergeCell ref="B549:C549"/>
    <mergeCell ref="B550:C550"/>
    <mergeCell ref="B551:C551"/>
    <mergeCell ref="B544:C544"/>
    <mergeCell ref="B545:C545"/>
    <mergeCell ref="B546:C546"/>
    <mergeCell ref="B547:C547"/>
    <mergeCell ref="B540:C540"/>
    <mergeCell ref="B541:C541"/>
    <mergeCell ref="B542:C542"/>
    <mergeCell ref="B543:C543"/>
    <mergeCell ref="B536:C536"/>
    <mergeCell ref="B537:C537"/>
    <mergeCell ref="B538:C538"/>
    <mergeCell ref="B539:C539"/>
    <mergeCell ref="B532:C532"/>
    <mergeCell ref="B533:C533"/>
    <mergeCell ref="B534:C534"/>
    <mergeCell ref="B535:C535"/>
    <mergeCell ref="B528:C528"/>
    <mergeCell ref="B529:C529"/>
    <mergeCell ref="B530:C530"/>
    <mergeCell ref="B531:C531"/>
    <mergeCell ref="B524:C524"/>
    <mergeCell ref="B525:C525"/>
    <mergeCell ref="B526:C526"/>
    <mergeCell ref="B527:C527"/>
    <mergeCell ref="B520:C520"/>
    <mergeCell ref="B521:C521"/>
    <mergeCell ref="B522:C522"/>
    <mergeCell ref="B523:C523"/>
    <mergeCell ref="B516:C516"/>
    <mergeCell ref="B517:C517"/>
    <mergeCell ref="B518:C518"/>
    <mergeCell ref="B519:C519"/>
    <mergeCell ref="B512:C512"/>
    <mergeCell ref="B513:C513"/>
    <mergeCell ref="B514:C514"/>
    <mergeCell ref="B515:C515"/>
    <mergeCell ref="B508:C508"/>
    <mergeCell ref="B509:C509"/>
    <mergeCell ref="B510:C510"/>
    <mergeCell ref="B511:C511"/>
    <mergeCell ref="B504:C504"/>
    <mergeCell ref="B505:C505"/>
    <mergeCell ref="B506:C506"/>
    <mergeCell ref="B507:C507"/>
    <mergeCell ref="B500:C500"/>
    <mergeCell ref="B501:C501"/>
    <mergeCell ref="B502:C502"/>
    <mergeCell ref="B503:C503"/>
    <mergeCell ref="B496:C496"/>
    <mergeCell ref="B497:C497"/>
    <mergeCell ref="B498:C498"/>
    <mergeCell ref="B499:C499"/>
    <mergeCell ref="B492:C492"/>
    <mergeCell ref="B493:C493"/>
    <mergeCell ref="B494:C494"/>
    <mergeCell ref="B495:C495"/>
    <mergeCell ref="B488:C488"/>
    <mergeCell ref="B489:C489"/>
    <mergeCell ref="B490:C490"/>
    <mergeCell ref="B491:C491"/>
    <mergeCell ref="B484:C484"/>
    <mergeCell ref="B485:C485"/>
    <mergeCell ref="B486:C486"/>
    <mergeCell ref="B487:C487"/>
    <mergeCell ref="B480:C480"/>
    <mergeCell ref="B481:C481"/>
    <mergeCell ref="B482:C482"/>
    <mergeCell ref="B483:C483"/>
    <mergeCell ref="B476:C476"/>
    <mergeCell ref="B477:C477"/>
    <mergeCell ref="B478:C478"/>
    <mergeCell ref="B479:C479"/>
    <mergeCell ref="B472:C472"/>
    <mergeCell ref="B473:C473"/>
    <mergeCell ref="B474:C474"/>
    <mergeCell ref="B475:C475"/>
    <mergeCell ref="B468:C468"/>
    <mergeCell ref="B469:C469"/>
    <mergeCell ref="B470:C470"/>
    <mergeCell ref="B471:C471"/>
    <mergeCell ref="B464:C464"/>
    <mergeCell ref="B465:C465"/>
    <mergeCell ref="B466:C466"/>
    <mergeCell ref="B467:C467"/>
    <mergeCell ref="B460:C460"/>
    <mergeCell ref="B461:C461"/>
    <mergeCell ref="B462:C462"/>
    <mergeCell ref="B463:C463"/>
    <mergeCell ref="B456:C456"/>
    <mergeCell ref="B457:C457"/>
    <mergeCell ref="B458:C458"/>
    <mergeCell ref="B459:C459"/>
    <mergeCell ref="B452:C452"/>
    <mergeCell ref="B453:C453"/>
    <mergeCell ref="B454:C454"/>
    <mergeCell ref="B455:C455"/>
    <mergeCell ref="B448:C448"/>
    <mergeCell ref="B449:C449"/>
    <mergeCell ref="B450:C450"/>
    <mergeCell ref="B451:C451"/>
    <mergeCell ref="B444:C444"/>
    <mergeCell ref="B445:C445"/>
    <mergeCell ref="B446:C446"/>
    <mergeCell ref="B447:C447"/>
    <mergeCell ref="B440:C440"/>
    <mergeCell ref="B441:C441"/>
    <mergeCell ref="B442:C442"/>
    <mergeCell ref="B443:C443"/>
    <mergeCell ref="B436:C436"/>
    <mergeCell ref="B437:C437"/>
    <mergeCell ref="B438:C438"/>
    <mergeCell ref="B439:C439"/>
    <mergeCell ref="B432:C432"/>
    <mergeCell ref="B433:C433"/>
    <mergeCell ref="B434:C434"/>
    <mergeCell ref="B435:C435"/>
    <mergeCell ref="B428:C428"/>
    <mergeCell ref="B429:C429"/>
    <mergeCell ref="B430:C430"/>
    <mergeCell ref="B431:C431"/>
    <mergeCell ref="B424:C424"/>
    <mergeCell ref="B425:C425"/>
    <mergeCell ref="B426:C426"/>
    <mergeCell ref="B427:C427"/>
    <mergeCell ref="B420:C420"/>
    <mergeCell ref="B421:C421"/>
    <mergeCell ref="B422:C422"/>
    <mergeCell ref="B423:C423"/>
    <mergeCell ref="B416:C416"/>
    <mergeCell ref="B417:C417"/>
    <mergeCell ref="B418:C418"/>
    <mergeCell ref="B419:C419"/>
    <mergeCell ref="B412:C412"/>
    <mergeCell ref="B413:C413"/>
    <mergeCell ref="B414:C414"/>
    <mergeCell ref="B415:C415"/>
    <mergeCell ref="B408:C408"/>
    <mergeCell ref="B409:C409"/>
    <mergeCell ref="B410:C410"/>
    <mergeCell ref="B411:C411"/>
    <mergeCell ref="B404:C404"/>
    <mergeCell ref="B405:C405"/>
    <mergeCell ref="B406:C406"/>
    <mergeCell ref="B407:C407"/>
    <mergeCell ref="B400:C400"/>
    <mergeCell ref="B401:C401"/>
    <mergeCell ref="B402:C402"/>
    <mergeCell ref="B403:C403"/>
    <mergeCell ref="B396:C396"/>
    <mergeCell ref="B397:C397"/>
    <mergeCell ref="B398:C398"/>
    <mergeCell ref="B399:C399"/>
    <mergeCell ref="B392:C392"/>
    <mergeCell ref="B393:C393"/>
    <mergeCell ref="B394:C394"/>
    <mergeCell ref="B395:C395"/>
    <mergeCell ref="B388:C388"/>
    <mergeCell ref="B389:C389"/>
    <mergeCell ref="B390:C390"/>
    <mergeCell ref="B391:C391"/>
    <mergeCell ref="B384:C384"/>
    <mergeCell ref="B385:C385"/>
    <mergeCell ref="B386:C386"/>
    <mergeCell ref="B387:C387"/>
    <mergeCell ref="B380:C380"/>
    <mergeCell ref="B381:C381"/>
    <mergeCell ref="B382:C382"/>
    <mergeCell ref="B383:C383"/>
    <mergeCell ref="B376:C376"/>
    <mergeCell ref="B377:C377"/>
    <mergeCell ref="B378:C378"/>
    <mergeCell ref="B379:C379"/>
    <mergeCell ref="B372:C372"/>
    <mergeCell ref="B373:C373"/>
    <mergeCell ref="B374:C374"/>
    <mergeCell ref="B375:C375"/>
    <mergeCell ref="B368:C368"/>
    <mergeCell ref="B369:C369"/>
    <mergeCell ref="B370:C370"/>
    <mergeCell ref="B371:C371"/>
    <mergeCell ref="B364:C364"/>
    <mergeCell ref="B365:C365"/>
    <mergeCell ref="B366:C366"/>
    <mergeCell ref="B367:C367"/>
    <mergeCell ref="B360:C360"/>
    <mergeCell ref="B361:C361"/>
    <mergeCell ref="B362:C362"/>
    <mergeCell ref="B363:C363"/>
    <mergeCell ref="B356:C356"/>
    <mergeCell ref="B357:C357"/>
    <mergeCell ref="B358:C358"/>
    <mergeCell ref="B359:C359"/>
    <mergeCell ref="B352:C352"/>
    <mergeCell ref="B353:C353"/>
    <mergeCell ref="B354:C354"/>
    <mergeCell ref="B355:C355"/>
    <mergeCell ref="B348:C348"/>
    <mergeCell ref="B349:C349"/>
    <mergeCell ref="B350:C350"/>
    <mergeCell ref="B351:C351"/>
    <mergeCell ref="B344:C344"/>
    <mergeCell ref="B345:C345"/>
    <mergeCell ref="B346:C346"/>
    <mergeCell ref="B347:C347"/>
    <mergeCell ref="B340:C340"/>
    <mergeCell ref="B341:C341"/>
    <mergeCell ref="B342:C342"/>
    <mergeCell ref="B343:C343"/>
    <mergeCell ref="B336:C336"/>
    <mergeCell ref="B337:C337"/>
    <mergeCell ref="B338:C338"/>
    <mergeCell ref="B339:C339"/>
    <mergeCell ref="B332:C332"/>
    <mergeCell ref="B333:C333"/>
    <mergeCell ref="B334:C334"/>
    <mergeCell ref="B335:C335"/>
    <mergeCell ref="B328:C328"/>
    <mergeCell ref="B329:C329"/>
    <mergeCell ref="B330:C330"/>
    <mergeCell ref="B331:C331"/>
    <mergeCell ref="B324:C324"/>
    <mergeCell ref="B325:C325"/>
    <mergeCell ref="B326:C326"/>
    <mergeCell ref="B327:C327"/>
    <mergeCell ref="B320:C320"/>
    <mergeCell ref="B321:C321"/>
    <mergeCell ref="B322:C322"/>
    <mergeCell ref="B323:C323"/>
    <mergeCell ref="B316:C316"/>
    <mergeCell ref="B317:C317"/>
    <mergeCell ref="B318:C318"/>
    <mergeCell ref="B319:C319"/>
    <mergeCell ref="B312:C312"/>
    <mergeCell ref="B313:C313"/>
    <mergeCell ref="B314:C314"/>
    <mergeCell ref="B315:C315"/>
    <mergeCell ref="B308:C308"/>
    <mergeCell ref="B309:C309"/>
    <mergeCell ref="B310:C310"/>
    <mergeCell ref="B311:C311"/>
    <mergeCell ref="B304:C304"/>
    <mergeCell ref="B305:C305"/>
    <mergeCell ref="B306:C306"/>
    <mergeCell ref="B307:C307"/>
    <mergeCell ref="B300:C300"/>
    <mergeCell ref="B301:C301"/>
    <mergeCell ref="B302:C302"/>
    <mergeCell ref="B303:C303"/>
    <mergeCell ref="B296:C296"/>
    <mergeCell ref="B297:C297"/>
    <mergeCell ref="B298:C298"/>
    <mergeCell ref="B299:C299"/>
    <mergeCell ref="B292:C292"/>
    <mergeCell ref="B293:C293"/>
    <mergeCell ref="B294:C294"/>
    <mergeCell ref="B295:C295"/>
    <mergeCell ref="B288:C288"/>
    <mergeCell ref="B289:C289"/>
    <mergeCell ref="B290:C290"/>
    <mergeCell ref="B291:C291"/>
    <mergeCell ref="B284:C284"/>
    <mergeCell ref="B285:C285"/>
    <mergeCell ref="B286:C286"/>
    <mergeCell ref="B287:C287"/>
    <mergeCell ref="B280:C280"/>
    <mergeCell ref="B281:C281"/>
    <mergeCell ref="B282:C282"/>
    <mergeCell ref="B283:C283"/>
    <mergeCell ref="B276:C276"/>
    <mergeCell ref="B277:C277"/>
    <mergeCell ref="B278:C278"/>
    <mergeCell ref="B279:C279"/>
    <mergeCell ref="B272:C272"/>
    <mergeCell ref="B273:C273"/>
    <mergeCell ref="B274:C274"/>
    <mergeCell ref="B275:C275"/>
    <mergeCell ref="B268:C268"/>
    <mergeCell ref="B269:C269"/>
    <mergeCell ref="B270:C270"/>
    <mergeCell ref="B271:C271"/>
    <mergeCell ref="B264:C264"/>
    <mergeCell ref="B265:C265"/>
    <mergeCell ref="B266:C266"/>
    <mergeCell ref="B267:C267"/>
    <mergeCell ref="B260:C260"/>
    <mergeCell ref="B261:C261"/>
    <mergeCell ref="B262:C262"/>
    <mergeCell ref="B263:C263"/>
    <mergeCell ref="B256:C256"/>
    <mergeCell ref="B257:C257"/>
    <mergeCell ref="B258:C258"/>
    <mergeCell ref="B259:C259"/>
    <mergeCell ref="B252:C252"/>
    <mergeCell ref="B253:C253"/>
    <mergeCell ref="B254:C254"/>
    <mergeCell ref="B255:C255"/>
    <mergeCell ref="B248:C248"/>
    <mergeCell ref="B249:C249"/>
    <mergeCell ref="B250:C250"/>
    <mergeCell ref="B251:C251"/>
    <mergeCell ref="B244:C244"/>
    <mergeCell ref="B245:C245"/>
    <mergeCell ref="B246:C246"/>
    <mergeCell ref="B247:C247"/>
    <mergeCell ref="B240:C240"/>
    <mergeCell ref="B241:C241"/>
    <mergeCell ref="B242:C242"/>
    <mergeCell ref="B243:C243"/>
    <mergeCell ref="B236:C236"/>
    <mergeCell ref="B237:C237"/>
    <mergeCell ref="B238:C238"/>
    <mergeCell ref="B239:C239"/>
    <mergeCell ref="B232:C232"/>
    <mergeCell ref="B233:C233"/>
    <mergeCell ref="B234:C234"/>
    <mergeCell ref="B235:C235"/>
    <mergeCell ref="B228:C228"/>
    <mergeCell ref="B229:C229"/>
    <mergeCell ref="B230:C230"/>
    <mergeCell ref="B231:C231"/>
    <mergeCell ref="B224:C224"/>
    <mergeCell ref="B225:C225"/>
    <mergeCell ref="B226:C226"/>
    <mergeCell ref="B227:C227"/>
    <mergeCell ref="B220:C220"/>
    <mergeCell ref="B221:C221"/>
    <mergeCell ref="B222:C222"/>
    <mergeCell ref="B223:C223"/>
    <mergeCell ref="B216:C216"/>
    <mergeCell ref="B217:C217"/>
    <mergeCell ref="B218:C218"/>
    <mergeCell ref="B219:C219"/>
    <mergeCell ref="B212:C212"/>
    <mergeCell ref="B213:C213"/>
    <mergeCell ref="B214:C214"/>
    <mergeCell ref="B215:C215"/>
    <mergeCell ref="B208:C208"/>
    <mergeCell ref="B209:C209"/>
    <mergeCell ref="B210:C210"/>
    <mergeCell ref="B211:C211"/>
    <mergeCell ref="B204:C204"/>
    <mergeCell ref="B205:C205"/>
    <mergeCell ref="B206:C206"/>
    <mergeCell ref="B207:C207"/>
    <mergeCell ref="B200:C200"/>
    <mergeCell ref="B201:C201"/>
    <mergeCell ref="B202:C202"/>
    <mergeCell ref="B203:C203"/>
    <mergeCell ref="B196:C196"/>
    <mergeCell ref="B197:C197"/>
    <mergeCell ref="B198:C198"/>
    <mergeCell ref="B199:C199"/>
    <mergeCell ref="B192:C192"/>
    <mergeCell ref="B193:C193"/>
    <mergeCell ref="B194:C194"/>
    <mergeCell ref="B195:C195"/>
    <mergeCell ref="B188:C188"/>
    <mergeCell ref="B189:C189"/>
    <mergeCell ref="B190:C190"/>
    <mergeCell ref="B191:C191"/>
    <mergeCell ref="B184:C184"/>
    <mergeCell ref="B185:C185"/>
    <mergeCell ref="B186:C186"/>
    <mergeCell ref="B187:C187"/>
    <mergeCell ref="B180:C180"/>
    <mergeCell ref="B181:C181"/>
    <mergeCell ref="B182:C182"/>
    <mergeCell ref="B183:C183"/>
    <mergeCell ref="B176:C176"/>
    <mergeCell ref="B177:C177"/>
    <mergeCell ref="B178:C178"/>
    <mergeCell ref="B179:C179"/>
    <mergeCell ref="B172:C172"/>
    <mergeCell ref="B173:C173"/>
    <mergeCell ref="B174:C174"/>
    <mergeCell ref="B175:C175"/>
    <mergeCell ref="B168:C168"/>
    <mergeCell ref="B169:C169"/>
    <mergeCell ref="B170:C170"/>
    <mergeCell ref="B171:C171"/>
    <mergeCell ref="B164:C164"/>
    <mergeCell ref="B165:C165"/>
    <mergeCell ref="B166:C166"/>
    <mergeCell ref="B167:C167"/>
    <mergeCell ref="B160:C160"/>
    <mergeCell ref="B161:C161"/>
    <mergeCell ref="B162:C162"/>
    <mergeCell ref="B163:C163"/>
    <mergeCell ref="B156:C156"/>
    <mergeCell ref="B157:C157"/>
    <mergeCell ref="B158:C158"/>
    <mergeCell ref="B159:C159"/>
    <mergeCell ref="B152:C152"/>
    <mergeCell ref="B153:C153"/>
    <mergeCell ref="B154:C154"/>
    <mergeCell ref="B155:C155"/>
    <mergeCell ref="B148:C148"/>
    <mergeCell ref="B149:C149"/>
    <mergeCell ref="B150:C150"/>
    <mergeCell ref="B151:C151"/>
    <mergeCell ref="B144:C144"/>
    <mergeCell ref="B145:C145"/>
    <mergeCell ref="B146:C146"/>
    <mergeCell ref="B147:C147"/>
    <mergeCell ref="B140:C140"/>
    <mergeCell ref="B141:C141"/>
    <mergeCell ref="B142:C142"/>
    <mergeCell ref="B143:C143"/>
    <mergeCell ref="B136:C136"/>
    <mergeCell ref="B137:C137"/>
    <mergeCell ref="B138:C138"/>
    <mergeCell ref="B139:C139"/>
    <mergeCell ref="B132:C132"/>
    <mergeCell ref="B133:C133"/>
    <mergeCell ref="B134:C134"/>
    <mergeCell ref="B135:C135"/>
    <mergeCell ref="B128:C128"/>
    <mergeCell ref="B129:C129"/>
    <mergeCell ref="B130:C130"/>
    <mergeCell ref="B131:C131"/>
    <mergeCell ref="B124:C124"/>
    <mergeCell ref="B125:C125"/>
    <mergeCell ref="B126:C126"/>
    <mergeCell ref="B127:C127"/>
    <mergeCell ref="B120:C120"/>
    <mergeCell ref="B121:C121"/>
    <mergeCell ref="B122:C122"/>
    <mergeCell ref="B123:C123"/>
    <mergeCell ref="B116:C116"/>
    <mergeCell ref="B117:C117"/>
    <mergeCell ref="B118:C118"/>
    <mergeCell ref="B119:C119"/>
    <mergeCell ref="B112:C112"/>
    <mergeCell ref="B113:C113"/>
    <mergeCell ref="B114:C114"/>
    <mergeCell ref="B115:C115"/>
    <mergeCell ref="B108:C108"/>
    <mergeCell ref="B109:C109"/>
    <mergeCell ref="B110:C110"/>
    <mergeCell ref="B111:C111"/>
    <mergeCell ref="B104:C104"/>
    <mergeCell ref="B105:C105"/>
    <mergeCell ref="B106:C106"/>
    <mergeCell ref="B107:C107"/>
    <mergeCell ref="B100:C100"/>
    <mergeCell ref="B101:C101"/>
    <mergeCell ref="B102:C102"/>
    <mergeCell ref="B103:C103"/>
    <mergeCell ref="B96:C96"/>
    <mergeCell ref="B97:C97"/>
    <mergeCell ref="B98:C98"/>
    <mergeCell ref="B99:C99"/>
    <mergeCell ref="B92:C92"/>
    <mergeCell ref="B93:C93"/>
    <mergeCell ref="B94:C94"/>
    <mergeCell ref="B95:C95"/>
    <mergeCell ref="B88:C88"/>
    <mergeCell ref="B89:C89"/>
    <mergeCell ref="B90:C90"/>
    <mergeCell ref="B91:C91"/>
    <mergeCell ref="B84:C84"/>
    <mergeCell ref="B85:C85"/>
    <mergeCell ref="B86:C86"/>
    <mergeCell ref="B87:C87"/>
    <mergeCell ref="B80:C80"/>
    <mergeCell ref="B81:C81"/>
    <mergeCell ref="B82:C82"/>
    <mergeCell ref="B83:C83"/>
    <mergeCell ref="B76:C76"/>
    <mergeCell ref="B77:C77"/>
    <mergeCell ref="B78:C78"/>
    <mergeCell ref="B79:C79"/>
    <mergeCell ref="B72:C72"/>
    <mergeCell ref="B73:C73"/>
    <mergeCell ref="B74:C74"/>
    <mergeCell ref="B75:C75"/>
    <mergeCell ref="B68:C68"/>
    <mergeCell ref="B69:C69"/>
    <mergeCell ref="B70:C70"/>
    <mergeCell ref="B71:C71"/>
    <mergeCell ref="B64:C64"/>
    <mergeCell ref="B65:C65"/>
    <mergeCell ref="B66:C66"/>
    <mergeCell ref="B67:C67"/>
    <mergeCell ref="B60:C60"/>
    <mergeCell ref="B61:C61"/>
    <mergeCell ref="B62:C62"/>
    <mergeCell ref="B63:C63"/>
    <mergeCell ref="B56:C56"/>
    <mergeCell ref="B57:C57"/>
    <mergeCell ref="B58:C58"/>
    <mergeCell ref="B59:C59"/>
    <mergeCell ref="B52:C52"/>
    <mergeCell ref="B53:C53"/>
    <mergeCell ref="B54:C54"/>
    <mergeCell ref="B55:C55"/>
    <mergeCell ref="B48:C48"/>
    <mergeCell ref="B49:C49"/>
    <mergeCell ref="B50:C50"/>
    <mergeCell ref="B51:C51"/>
    <mergeCell ref="B44:C44"/>
    <mergeCell ref="B45:C45"/>
    <mergeCell ref="B46:C46"/>
    <mergeCell ref="B47:C47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31:C31"/>
    <mergeCell ref="F31:H31"/>
    <mergeCell ref="B21:E21"/>
    <mergeCell ref="B19:E19"/>
    <mergeCell ref="B23:J23"/>
    <mergeCell ref="B29:J29"/>
    <mergeCell ref="C15:D15"/>
    <mergeCell ref="B8:J8"/>
    <mergeCell ref="B16:J16"/>
    <mergeCell ref="B17:E17"/>
    <mergeCell ref="F17:H17"/>
    <mergeCell ref="C14:D14"/>
    <mergeCell ref="F30:H30"/>
    <mergeCell ref="B30:C30"/>
    <mergeCell ref="B25:D25"/>
    <mergeCell ref="B28:D28"/>
    <mergeCell ref="B26:D26"/>
    <mergeCell ref="F28:J28"/>
    <mergeCell ref="F18:H18"/>
    <mergeCell ref="F21:H21"/>
    <mergeCell ref="F19:H19"/>
  </mergeCells>
  <conditionalFormatting sqref="B31:L731">
    <cfRule type="cellIs" priority="1" dxfId="0" operator="notEqual" stopIfTrue="1">
      <formula>""</formula>
    </cfRule>
  </conditionalFormatting>
  <dataValidations count="6">
    <dataValidation type="list" allowBlank="1" showInputMessage="1" showErrorMessage="1" errorTitle="Invalid entry" error="Please hit Esc and choose a month from the drop-down list." sqref="E13">
      <formula1>month</formula1>
    </dataValidation>
    <dataValidation type="list" allowBlank="1" showInputMessage="1" showErrorMessage="1" errorTitle="Invalid entry" error="Please hit Esc and choose a day from the dropdown list." sqref="G13">
      <formula1>day</formula1>
    </dataValidation>
    <dataValidation type="list" allowBlank="1" showInputMessage="1" showErrorMessage="1" errorTitle="Invalid entry" error="Please hit Esc and either choose a year from the drop-down list, or enter a 4-digit year between 2006 and 2050." sqref="I13">
      <formula1>year</formula1>
    </dataValidation>
    <dataValidation type="list" allowBlank="1" showInputMessage="1" showErrorMessage="1" errorTitle="Invalid entry" error="Please select a month from the drop-down menu or type in the full, capitalized name of a month." sqref="J19">
      <formula1>month</formula1>
    </dataValidation>
    <dataValidation type="list" allowBlank="1" showInputMessage="1" showErrorMessage="1" errorTitle="Invalid Entry" error="Please select a year from the drop-down list or enter a year between 2006 and 2050." sqref="J22">
      <formula1>year</formula1>
    </dataValidation>
    <dataValidation type="list" allowBlank="1" showInputMessage="1" showErrorMessage="1" errorTitle="Invalid entry" error="Please select a month from the drop-down box or enter the full, capitalized name of a month." sqref="J21">
      <formula1>month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2:L16"/>
  <sheetViews>
    <sheetView tabSelected="1" zoomScale="70" zoomScaleNormal="70" workbookViewId="0" topLeftCell="A1">
      <selection activeCell="M9" sqref="M9"/>
    </sheetView>
  </sheetViews>
  <sheetFormatPr defaultColWidth="9.140625" defaultRowHeight="12.75"/>
  <cols>
    <col min="1" max="1" width="3.8515625" style="1" customWidth="1"/>
    <col min="2" max="2" width="3.28125" style="1" customWidth="1"/>
    <col min="3" max="8" width="9.140625" style="1" customWidth="1"/>
    <col min="9" max="9" width="22.00390625" style="1" customWidth="1"/>
    <col min="10" max="10" width="9.140625" style="1" customWidth="1"/>
    <col min="11" max="11" width="3.140625" style="1" customWidth="1"/>
    <col min="12" max="16384" width="9.140625" style="1" customWidth="1"/>
  </cols>
  <sheetData>
    <row r="1" ht="13.5" thickBot="1"/>
    <row r="2" spans="2:11" ht="12.75">
      <c r="B2" s="60"/>
      <c r="C2" s="61"/>
      <c r="D2" s="61"/>
      <c r="E2" s="61"/>
      <c r="F2" s="61"/>
      <c r="G2" s="61"/>
      <c r="H2" s="61"/>
      <c r="I2" s="61"/>
      <c r="J2" s="61"/>
      <c r="K2" s="62"/>
    </row>
    <row r="3" spans="2:11" ht="18.75" customHeight="1">
      <c r="B3" s="63"/>
      <c r="C3" s="64" t="s">
        <v>44</v>
      </c>
      <c r="D3" s="65"/>
      <c r="E3" s="65"/>
      <c r="F3" s="65"/>
      <c r="G3" s="65"/>
      <c r="H3" s="65"/>
      <c r="I3" s="65"/>
      <c r="J3" s="65"/>
      <c r="K3" s="66"/>
    </row>
    <row r="4" spans="2:11" ht="20.25">
      <c r="B4" s="63"/>
      <c r="C4" s="67"/>
      <c r="D4" s="67"/>
      <c r="E4" s="67"/>
      <c r="F4" s="67"/>
      <c r="G4" s="67"/>
      <c r="H4" s="67"/>
      <c r="I4" s="67"/>
      <c r="J4" s="67"/>
      <c r="K4" s="66"/>
    </row>
    <row r="5" spans="2:12" ht="57.75" customHeight="1">
      <c r="B5" s="63"/>
      <c r="C5" s="64" t="s">
        <v>45</v>
      </c>
      <c r="D5" s="65"/>
      <c r="E5" s="65"/>
      <c r="F5" s="65"/>
      <c r="G5" s="65"/>
      <c r="H5" s="65"/>
      <c r="I5" s="65"/>
      <c r="J5" s="65"/>
      <c r="K5" s="68"/>
      <c r="L5" s="69"/>
    </row>
    <row r="6" spans="2:12" ht="9.75" customHeight="1">
      <c r="B6" s="63"/>
      <c r="C6" s="70"/>
      <c r="D6" s="71"/>
      <c r="E6" s="71"/>
      <c r="F6" s="71"/>
      <c r="G6" s="71"/>
      <c r="H6" s="71"/>
      <c r="I6" s="71"/>
      <c r="J6" s="71"/>
      <c r="K6" s="68"/>
      <c r="L6" s="69"/>
    </row>
    <row r="7" spans="2:12" ht="129" customHeight="1">
      <c r="B7" s="63"/>
      <c r="C7" s="72" t="s">
        <v>46</v>
      </c>
      <c r="D7" s="72"/>
      <c r="E7" s="72"/>
      <c r="F7" s="72"/>
      <c r="G7" s="72"/>
      <c r="H7" s="72"/>
      <c r="I7" s="72"/>
      <c r="J7" s="72"/>
      <c r="K7" s="68"/>
      <c r="L7" s="69"/>
    </row>
    <row r="8" spans="2:12" ht="10.5" customHeight="1">
      <c r="B8" s="63"/>
      <c r="C8" s="70"/>
      <c r="D8" s="71"/>
      <c r="E8" s="71"/>
      <c r="F8" s="71"/>
      <c r="G8" s="71"/>
      <c r="H8" s="71"/>
      <c r="I8" s="71"/>
      <c r="J8" s="71"/>
      <c r="K8" s="68"/>
      <c r="L8" s="69"/>
    </row>
    <row r="9" spans="2:12" ht="38.25" customHeight="1">
      <c r="B9" s="63"/>
      <c r="C9" s="73" t="s">
        <v>47</v>
      </c>
      <c r="D9" s="73"/>
      <c r="E9" s="73"/>
      <c r="F9" s="73"/>
      <c r="G9" s="73"/>
      <c r="H9" s="73"/>
      <c r="I9" s="73"/>
      <c r="J9" s="73"/>
      <c r="K9" s="68"/>
      <c r="L9" s="69"/>
    </row>
    <row r="10" spans="2:11" ht="20.25">
      <c r="B10" s="63"/>
      <c r="C10" s="67"/>
      <c r="D10" s="67"/>
      <c r="E10" s="67"/>
      <c r="F10" s="67"/>
      <c r="G10" s="67"/>
      <c r="H10" s="67"/>
      <c r="I10" s="67"/>
      <c r="J10" s="67"/>
      <c r="K10" s="66"/>
    </row>
    <row r="11" spans="2:11" ht="38.25" customHeight="1">
      <c r="B11" s="63"/>
      <c r="C11" s="73" t="s">
        <v>48</v>
      </c>
      <c r="D11" s="73"/>
      <c r="E11" s="73"/>
      <c r="F11" s="73"/>
      <c r="G11" s="73"/>
      <c r="H11" s="73"/>
      <c r="I11" s="73"/>
      <c r="J11" s="73"/>
      <c r="K11" s="66"/>
    </row>
    <row r="12" spans="2:11" ht="18.75">
      <c r="B12" s="63"/>
      <c r="C12" s="74"/>
      <c r="D12" s="74"/>
      <c r="E12" s="74"/>
      <c r="F12" s="74"/>
      <c r="G12" s="74"/>
      <c r="H12" s="74"/>
      <c r="I12" s="74"/>
      <c r="J12" s="74"/>
      <c r="K12" s="66"/>
    </row>
    <row r="13" spans="2:11" ht="18.75">
      <c r="B13" s="63"/>
      <c r="C13" s="75" t="s">
        <v>49</v>
      </c>
      <c r="D13" s="75"/>
      <c r="E13" s="74"/>
      <c r="F13" s="74"/>
      <c r="G13" s="74"/>
      <c r="H13" s="74"/>
      <c r="I13" s="74"/>
      <c r="J13" s="74"/>
      <c r="K13" s="66"/>
    </row>
    <row r="14" spans="2:11" ht="34.5" customHeight="1">
      <c r="B14" s="63"/>
      <c r="C14" s="76"/>
      <c r="D14" s="76"/>
      <c r="E14" s="76"/>
      <c r="F14" s="76"/>
      <c r="G14" s="74"/>
      <c r="H14" s="74"/>
      <c r="I14" s="74"/>
      <c r="J14" s="74"/>
      <c r="K14" s="66"/>
    </row>
    <row r="15" spans="2:11" ht="24" customHeight="1">
      <c r="B15" s="63"/>
      <c r="C15" s="75" t="s">
        <v>50</v>
      </c>
      <c r="D15" s="75"/>
      <c r="E15" s="74"/>
      <c r="F15" s="74"/>
      <c r="G15" s="74"/>
      <c r="H15" s="74"/>
      <c r="I15" s="74"/>
      <c r="J15" s="74"/>
      <c r="K15" s="66"/>
    </row>
    <row r="16" spans="2:11" ht="13.5" thickBot="1">
      <c r="B16" s="77"/>
      <c r="C16" s="78"/>
      <c r="D16" s="78"/>
      <c r="E16" s="78"/>
      <c r="F16" s="78"/>
      <c r="G16" s="78"/>
      <c r="H16" s="78"/>
      <c r="I16" s="78"/>
      <c r="J16" s="78"/>
      <c r="K16" s="79"/>
    </row>
  </sheetData>
  <sheetProtection sheet="1" objects="1" scenarios="1" selectLockedCells="1" selectUnlockedCells="1"/>
  <mergeCells count="8">
    <mergeCell ref="C11:J11"/>
    <mergeCell ref="C13:D13"/>
    <mergeCell ref="C14:F14"/>
    <mergeCell ref="C15:D15"/>
    <mergeCell ref="C3:J3"/>
    <mergeCell ref="C5:J5"/>
    <mergeCell ref="C7:J7"/>
    <mergeCell ref="C9:J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2006-04-30T02:07:41Z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