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4370" windowHeight="6630" activeTab="0"/>
  </bookViews>
  <sheets>
    <sheet name="Financial Freedom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<sst xmlns="http://schemas.openxmlformats.org/spreadsheetml/2006/main" count="23" uniqueCount="19">
  <si>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DOB</t>
  </si>
  <si>
    <t>Age</t>
  </si>
  <si>
    <t>Years to Retire</t>
  </si>
  <si>
    <t>Age at Retirement</t>
  </si>
  <si>
    <t>Rate of Return</t>
  </si>
  <si>
    <t>Income at Retirment</t>
  </si>
  <si>
    <t>Withdrawl Rate</t>
  </si>
  <si>
    <t xml:space="preserve">Amount needed </t>
  </si>
  <si>
    <t>Yearly savings</t>
  </si>
  <si>
    <t>Future Value</t>
  </si>
  <si>
    <t>Diff</t>
  </si>
  <si>
    <t>Current Value of Investments</t>
  </si>
  <si>
    <t>What would be the difference if I save x amount?</t>
  </si>
  <si>
    <t xml:space="preserve">Future Value </t>
  </si>
  <si>
    <t>What if I want to retire by a certain age?</t>
  </si>
  <si>
    <t>Amount needed to Retire</t>
  </si>
  <si>
    <t>Diff between Yearly savings</t>
  </si>
  <si>
    <t>Yearly savings necessary</t>
  </si>
  <si>
    <t>FINANCIAL FREEDOM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</si>
</sst>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8"/>
      <color theme="1"/>
      <name val="Cambria"/>
      <family val="1"/>
    </font>
    <font>
      <sz val="10.5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hidden="1"/>
    </xf>
    <xf numFmtId="8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2" xfId="0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2" fontId="3" fillId="0" borderId="4" xfId="0" applyNumberFormat="1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0" xfId="0" applyFont="1" applyBorder="1" applyProtection="1">
      <protection hidden="1"/>
    </xf>
    <xf numFmtId="8" fontId="3" fillId="0" borderId="3" xfId="0" applyNumberFormat="1" applyFont="1" applyBorder="1" applyProtection="1">
      <protection hidden="1"/>
    </xf>
    <xf numFmtId="44" fontId="3" fillId="0" borderId="4" xfId="16" applyFont="1" applyBorder="1" applyAlignment="1" applyProtection="1">
      <alignment horizontal="left" wrapText="1"/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8" fontId="4" fillId="0" borderId="7" xfId="16" applyNumberFormat="1" applyFont="1" applyBorder="1" applyAlignment="1" applyProtection="1">
      <alignment wrapText="1"/>
      <protection hidden="1"/>
    </xf>
    <xf numFmtId="8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8" fontId="3" fillId="0" borderId="3" xfId="0" applyNumberFormat="1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2" fontId="3" fillId="0" borderId="4" xfId="16" applyNumberFormat="1" applyFont="1" applyBorder="1" applyAlignment="1" applyProtection="1">
      <alignment horizontal="right" wrapText="1"/>
      <protection hidden="1"/>
    </xf>
    <xf numFmtId="0" fontId="3" fillId="0" borderId="5" xfId="0" applyFont="1" applyFill="1" applyBorder="1" applyProtection="1">
      <protection hidden="1"/>
    </xf>
    <xf numFmtId="0" fontId="3" fillId="0" borderId="6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2" fontId="3" fillId="2" borderId="4" xfId="0" applyNumberFormat="1" applyFont="1" applyFill="1" applyBorder="1" applyProtection="1">
      <protection hidden="1"/>
    </xf>
    <xf numFmtId="8" fontId="3" fillId="0" borderId="7" xfId="16" applyNumberFormat="1" applyFont="1" applyFill="1" applyBorder="1" applyAlignment="1" applyProtection="1">
      <alignment wrapText="1"/>
      <protection hidden="1"/>
    </xf>
    <xf numFmtId="14" fontId="3" fillId="3" borderId="8" xfId="0" applyNumberFormat="1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44" fontId="3" fillId="3" borderId="4" xfId="16" applyFont="1" applyFill="1" applyBorder="1" applyProtection="1">
      <protection locked="0"/>
    </xf>
    <xf numFmtId="9" fontId="3" fillId="3" borderId="4" xfId="15" applyFont="1" applyFill="1" applyBorder="1" applyProtection="1">
      <protection locked="0"/>
    </xf>
    <xf numFmtId="44" fontId="3" fillId="3" borderId="4" xfId="16" applyFont="1" applyFill="1" applyBorder="1" applyAlignment="1" applyProtection="1">
      <alignment horizontal="left" wrapText="1"/>
      <protection locked="0"/>
    </xf>
    <xf numFmtId="9" fontId="3" fillId="3" borderId="4" xfId="15" applyFont="1" applyFill="1" applyBorder="1" applyAlignment="1" applyProtection="1">
      <alignment horizontal="right" wrapText="1"/>
      <protection locked="0"/>
    </xf>
    <xf numFmtId="44" fontId="3" fillId="3" borderId="7" xfId="16" applyFont="1" applyFill="1" applyBorder="1" applyAlignment="1" applyProtection="1">
      <alignment wrapText="1"/>
      <protection locked="0"/>
    </xf>
    <xf numFmtId="0" fontId="3" fillId="3" borderId="3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2" fontId="3" fillId="3" borderId="4" xfId="0" applyNumberFormat="1" applyFont="1" applyFill="1" applyBorder="1" applyProtection="1">
      <protection locked="0"/>
    </xf>
    <xf numFmtId="0" fontId="5" fillId="0" borderId="0" xfId="0" applyFont="1" applyAlignment="1" applyProtection="1">
      <alignment/>
      <protection hidden="1"/>
    </xf>
    <xf numFmtId="8" fontId="3" fillId="0" borderId="1" xfId="0" applyNumberFormat="1" applyFont="1" applyFill="1" applyBorder="1" applyProtection="1">
      <protection hidden="1"/>
    </xf>
    <xf numFmtId="0" fontId="3" fillId="0" borderId="2" xfId="0" applyFont="1" applyFill="1" applyBorder="1" applyProtection="1">
      <protection hidden="1"/>
    </xf>
    <xf numFmtId="44" fontId="3" fillId="0" borderId="8" xfId="16" applyFont="1" applyBorder="1" applyAlignment="1" applyProtection="1">
      <alignment horizontal="left" wrapText="1"/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38100</xdr:rowOff>
    </xdr:from>
    <xdr:to>
      <xdr:col>7</xdr:col>
      <xdr:colOff>257175</xdr:colOff>
      <xdr:row>5</xdr:row>
      <xdr:rowOff>114300</xdr:rowOff>
    </xdr:to>
    <xdr:sp macro="" textlink="">
      <xdr:nvSpPr>
        <xdr:cNvPr id="3" name="Rectangular Callout 2"/>
        <xdr:cNvSpPr/>
      </xdr:nvSpPr>
      <xdr:spPr>
        <a:xfrm>
          <a:off x="4191000" y="952500"/>
          <a:ext cx="2257425" cy="285750"/>
        </a:xfrm>
        <a:prstGeom prst="wedgeRectCallout">
          <a:avLst>
            <a:gd name="adj1" fmla="val -55393"/>
            <a:gd name="adj2" fmla="val -21007"/>
          </a:avLst>
        </a:prstGeom>
        <a:ln>
          <a:headEnd type="none"/>
          <a:tailEnd type="none"/>
        </a:ln>
      </xdr:spPr>
      <xdr:style>
        <a:lnRef idx="2">
          <a:schemeClr val="accent3"/>
        </a:lnRef>
        <a:fillRef idx="1">
          <a:schemeClr val="bg1"/>
        </a:fillRef>
        <a:effectRef idx="0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chemeClr val="tx1">
                  <a:lumMod val="65000"/>
                  <a:lumOff val="35000"/>
                </a:schemeClr>
              </a:solidFill>
            </a:rPr>
            <a:t>Enter</a:t>
          </a:r>
          <a:r>
            <a:rPr lang="en-US" sz="1050" baseline="0">
              <a:solidFill>
                <a:schemeClr val="tx1">
                  <a:lumMod val="65000"/>
                  <a:lumOff val="35000"/>
                </a:schemeClr>
              </a:solidFill>
            </a:rPr>
            <a:t> values in the highlighted fields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showGridLines="0" tabSelected="1" workbookViewId="0" topLeftCell="A1">
      <selection activeCell="D4" sqref="D4"/>
    </sheetView>
  </sheetViews>
  <sheetFormatPr defaultColWidth="9.140625" defaultRowHeight="15"/>
  <cols>
    <col min="1" max="1" width="9.140625" style="1" customWidth="1"/>
    <col min="2" max="2" width="22.140625" style="1" bestFit="1" customWidth="1"/>
    <col min="3" max="3" width="9.140625" style="1" customWidth="1"/>
    <col min="4" max="4" width="18.57421875" style="1" customWidth="1"/>
    <col min="5" max="5" width="10.421875" style="1" customWidth="1"/>
    <col min="6" max="6" width="14.28125" style="1" bestFit="1" customWidth="1"/>
    <col min="7" max="16384" width="9.140625" style="1" customWidth="1"/>
  </cols>
  <sheetData>
    <row r="2" spans="1:5" ht="22.5">
      <c r="A2" s="43" t="s">
        <v>18</v>
      </c>
      <c r="B2" s="43"/>
      <c r="C2" s="43"/>
      <c r="D2" s="43"/>
      <c r="E2" s="43"/>
    </row>
    <row r="3" spans="2:4" ht="18">
      <c r="B3" s="4"/>
      <c r="C3" s="4"/>
      <c r="D3" s="4"/>
    </row>
    <row r="4" spans="2:4" ht="16.5">
      <c r="B4" s="5" t="s">
        <v>0</v>
      </c>
      <c r="C4" s="6"/>
      <c r="D4" s="28">
        <v>32644</v>
      </c>
    </row>
    <row r="5" spans="2:4" ht="16.5">
      <c r="B5" s="7" t="s">
        <v>1</v>
      </c>
      <c r="C5" s="8"/>
      <c r="D5" s="9">
        <f ca="1">(TODAY()-D4)/365</f>
        <v>27.69041095890411</v>
      </c>
    </row>
    <row r="6" spans="2:4" ht="16.5">
      <c r="B6" s="10" t="s">
        <v>2</v>
      </c>
      <c r="C6" s="11"/>
      <c r="D6" s="29">
        <v>40</v>
      </c>
    </row>
    <row r="7" spans="2:4" ht="16.5">
      <c r="B7" s="10" t="s">
        <v>3</v>
      </c>
      <c r="C7" s="11"/>
      <c r="D7" s="9">
        <f ca="1">D6+D5</f>
        <v>67.69041095890411</v>
      </c>
    </row>
    <row r="8" spans="2:6" ht="16.5">
      <c r="B8" s="10" t="s">
        <v>11</v>
      </c>
      <c r="C8" s="11"/>
      <c r="D8" s="30">
        <v>500000</v>
      </c>
      <c r="F8" s="2"/>
    </row>
    <row r="9" spans="2:4" ht="16.5">
      <c r="B9" s="12" t="s">
        <v>4</v>
      </c>
      <c r="C9" s="11"/>
      <c r="D9" s="31">
        <v>0.07</v>
      </c>
    </row>
    <row r="10" spans="2:4" ht="16.5">
      <c r="B10" s="12" t="s">
        <v>5</v>
      </c>
      <c r="C10" s="11"/>
      <c r="D10" s="32">
        <v>200000</v>
      </c>
    </row>
    <row r="11" spans="2:4" ht="16.5">
      <c r="B11" s="12" t="s">
        <v>6</v>
      </c>
      <c r="C11" s="11"/>
      <c r="D11" s="33">
        <v>0.04</v>
      </c>
    </row>
    <row r="12" spans="2:4" ht="16.5">
      <c r="B12" s="12" t="s">
        <v>15</v>
      </c>
      <c r="C12" s="11"/>
      <c r="D12" s="13">
        <f>(D10/D11)</f>
        <v>5000000</v>
      </c>
    </row>
    <row r="13" spans="2:6" ht="16.5">
      <c r="B13" s="12"/>
      <c r="C13" s="11"/>
      <c r="D13" s="13"/>
      <c r="F13" s="2"/>
    </row>
    <row r="14" spans="2:6" ht="16.5">
      <c r="B14" s="14" t="s">
        <v>17</v>
      </c>
      <c r="C14" s="15"/>
      <c r="D14" s="16">
        <f>(PMT(D9,D6,-D8,D12))*-1</f>
        <v>-12458.875068753568</v>
      </c>
      <c r="E14" s="3"/>
      <c r="F14" s="2"/>
    </row>
    <row r="15" spans="2:4" ht="16.5">
      <c r="B15" s="17"/>
      <c r="C15" s="18"/>
      <c r="D15" s="18"/>
    </row>
    <row r="16" spans="2:4" ht="15">
      <c r="B16" s="38" t="s">
        <v>12</v>
      </c>
      <c r="C16" s="38"/>
      <c r="D16" s="38"/>
    </row>
    <row r="17" spans="2:4" ht="20.25" customHeight="1">
      <c r="B17" s="39" t="s">
        <v>7</v>
      </c>
      <c r="C17" s="40"/>
      <c r="D17" s="41">
        <f>D12</f>
        <v>5000000</v>
      </c>
    </row>
    <row r="18" spans="2:4" ht="16.5">
      <c r="B18" s="19" t="s">
        <v>2</v>
      </c>
      <c r="C18" s="20"/>
      <c r="D18" s="21">
        <f>NPER(D9,D19,D8,-D17)</f>
        <v>27.085694217754774</v>
      </c>
    </row>
    <row r="19" spans="2:4" ht="16.5">
      <c r="B19" s="22" t="s">
        <v>8</v>
      </c>
      <c r="C19" s="23"/>
      <c r="D19" s="34">
        <v>25000</v>
      </c>
    </row>
    <row r="20" spans="2:4" ht="16.5">
      <c r="B20" s="18" t="s">
        <v>13</v>
      </c>
      <c r="C20" s="18"/>
      <c r="D20" s="17">
        <f>FV(D9,D6,-D19,-D8)</f>
        <v>12478106.719320245</v>
      </c>
    </row>
    <row r="21" spans="2:4" ht="16.5">
      <c r="B21" s="18" t="s">
        <v>10</v>
      </c>
      <c r="C21" s="18"/>
      <c r="D21" s="17">
        <f>D20-D17</f>
        <v>7478106.719320245</v>
      </c>
    </row>
    <row r="22" spans="2:4" ht="16.5">
      <c r="B22" s="18"/>
      <c r="C22" s="18"/>
      <c r="D22" s="18"/>
    </row>
    <row r="23" spans="2:4" ht="16.5">
      <c r="B23" s="18"/>
      <c r="C23" s="18"/>
      <c r="D23" s="18"/>
    </row>
    <row r="24" spans="2:4" ht="15">
      <c r="B24" s="42" t="s">
        <v>14</v>
      </c>
      <c r="C24" s="42"/>
      <c r="D24" s="42"/>
    </row>
    <row r="25" spans="2:4" ht="16.5">
      <c r="B25" s="24" t="s">
        <v>2</v>
      </c>
      <c r="C25" s="25"/>
      <c r="D25" s="26">
        <f ca="1">D26-D5</f>
        <v>22.30958904109589</v>
      </c>
    </row>
    <row r="26" spans="2:6" ht="16.5">
      <c r="B26" s="35" t="s">
        <v>3</v>
      </c>
      <c r="C26" s="36"/>
      <c r="D26" s="37">
        <v>50</v>
      </c>
      <c r="F26" s="2"/>
    </row>
    <row r="27" spans="2:4" ht="16.5">
      <c r="B27" s="22" t="s">
        <v>17</v>
      </c>
      <c r="C27" s="23"/>
      <c r="D27" s="27">
        <f ca="1">(PMT(D9,D25,-D8,D12))*-1</f>
        <v>54382.46054141896</v>
      </c>
    </row>
    <row r="28" spans="2:4" ht="16.5">
      <c r="B28" s="18" t="s">
        <v>9</v>
      </c>
      <c r="C28" s="18"/>
      <c r="D28" s="17">
        <f ca="1">FV(D9,D25,-D27,-D8)</f>
        <v>5000000.000000009</v>
      </c>
    </row>
    <row r="29" spans="2:4" ht="16.5">
      <c r="B29" s="18" t="s">
        <v>16</v>
      </c>
      <c r="C29" s="18"/>
      <c r="D29" s="17">
        <f ca="1">D27-D14</f>
        <v>66841.33561017252</v>
      </c>
    </row>
  </sheetData>
  <mergeCells count="2">
    <mergeCell ref="B24:D24"/>
    <mergeCell ref="A2:E2"/>
  </mergeCells>
  <printOptions/>
  <pageMargins left="0.7" right="0.7" top="0.75" bottom="0.75" header="0.3" footer="0.3"/>
  <pageSetup horizontalDpi="300" verticalDpi="300" orientation="portrait" paperSize="2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Devang</cp:lastModifiedBy>
  <cp:lastPrinted>2017-01-10T18:15:14Z</cp:lastPrinted>
  <dcterms:created xsi:type="dcterms:W3CDTF">2017-01-10T18:12:43Z</dcterms:created>
  <dcterms:modified xsi:type="dcterms:W3CDTF">2017-01-16T17:02:45Z</dcterms:modified>
  <cp:category/>
  <cp:version/>
  <cp:contentType/>
  <cp:contentStatus/>
</cp:coreProperties>
</file>