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bookViews>
    <workbookView xWindow="65521" yWindow="65521" windowWidth="11610" windowHeight="10245" activeTab="0"/>
  </bookViews>
  <sheets>
    <sheet name="Calculation" sheetId="1" r:id="rId1"/>
    <sheet name="Appliances Data" sheetId="2" r:id="rId2"/>
  </sheets>
  <definedNames>
    <definedName name="Appliances">Table2[Item]</definedName>
    <definedName name="Rating">'Appliances Data'!$G$9:$G$111</definedName>
  </definedNames>
  <calcPr calcId="145621"/>
</workbook>
</file>

<file path=xl/comments1.xml><?xml version="1.0" encoding="utf-8"?>
<comments xmlns="http://schemas.openxmlformats.org/spreadsheetml/2006/main">
  <authors>
    <author>Author</author>
  </authors>
  <commentList>
    <comment ref="C11" authorId="0">
      <text>
        <r>
          <rPr>
            <b/>
            <sz val="9"/>
            <rFont val="Tahoma"/>
            <family val="2"/>
          </rPr>
          <t>Select Appliance Item from Dropdown list</t>
        </r>
        <r>
          <rPr>
            <sz val="9"/>
            <rFont val="Tahoma"/>
            <family val="2"/>
          </rPr>
          <t xml:space="preserve">
</t>
        </r>
      </text>
    </comment>
    <comment ref="E11" authorId="0">
      <text>
        <r>
          <rPr>
            <b/>
            <sz val="9"/>
            <rFont val="Tahoma"/>
            <family val="2"/>
          </rPr>
          <t>Type hourly usage per day</t>
        </r>
        <r>
          <rPr>
            <sz val="9"/>
            <rFont val="Tahoma"/>
            <family val="2"/>
          </rPr>
          <t xml:space="preserve">
</t>
        </r>
      </text>
    </comment>
    <comment ref="F11" authorId="0">
      <text>
        <r>
          <rPr>
            <b/>
            <sz val="9"/>
            <rFont val="Tahoma"/>
            <family val="2"/>
          </rPr>
          <t>Type number of similar units that are used per day. If you leave it empty, it will be assumed only 1 unit</t>
        </r>
        <r>
          <rPr>
            <sz val="9"/>
            <rFont val="Tahoma"/>
            <family val="2"/>
          </rPr>
          <t xml:space="preserve">
</t>
        </r>
      </text>
    </comment>
    <comment ref="H11" authorId="0">
      <text>
        <r>
          <rPr>
            <b/>
            <sz val="9"/>
            <rFont val="Tahoma"/>
            <family val="2"/>
          </rPr>
          <t>Type number of days where appliances are used per week. If you leave it empty, it will be assumed 7 days.</t>
        </r>
        <r>
          <rPr>
            <sz val="9"/>
            <rFont val="Tahoma"/>
            <family val="2"/>
          </rPr>
          <t xml:space="preserve">
</t>
        </r>
      </text>
    </comment>
  </commentList>
</comments>
</file>

<file path=xl/sharedStrings.xml><?xml version="1.0" encoding="utf-8"?>
<sst xmlns="http://schemas.openxmlformats.org/spreadsheetml/2006/main" count="101" uniqueCount="80">
  <si>
    <t>No</t>
  </si>
  <si>
    <t>Appliances</t>
  </si>
  <si>
    <t># of Units</t>
  </si>
  <si>
    <t>Rating (W)</t>
  </si>
  <si>
    <t>Location</t>
  </si>
  <si>
    <t>Cost/kWh</t>
  </si>
  <si>
    <t>Description</t>
  </si>
  <si>
    <t>Watt</t>
  </si>
  <si>
    <t>Rating (Watt)</t>
  </si>
  <si>
    <t>Item</t>
  </si>
  <si>
    <t>40"</t>
  </si>
  <si>
    <t>1 PK</t>
  </si>
  <si>
    <t>WiFi Modem</t>
  </si>
  <si>
    <t>Cable TV Setup Box</t>
  </si>
  <si>
    <t>Internet Modem</t>
  </si>
  <si>
    <t>Refrigerator</t>
  </si>
  <si>
    <t>Water Heater</t>
  </si>
  <si>
    <t>Microwave</t>
  </si>
  <si>
    <t>Dispenser</t>
  </si>
  <si>
    <t>Dishwasher</t>
  </si>
  <si>
    <t>Vaccum Cleaner</t>
  </si>
  <si>
    <t>Electric Iron</t>
  </si>
  <si>
    <t>Rice Cooker</t>
  </si>
  <si>
    <t>Toaster</t>
  </si>
  <si>
    <t>Printer</t>
  </si>
  <si>
    <t>Scanner</t>
  </si>
  <si>
    <t>Television - Samsung</t>
  </si>
  <si>
    <t>Television - Sony</t>
  </si>
  <si>
    <t>Notes</t>
  </si>
  <si>
    <t>Monthly Cost</t>
  </si>
  <si>
    <t>Hourly Usage per Day</t>
  </si>
  <si>
    <t>Efficiency (%)</t>
  </si>
  <si>
    <t>Final Rating (Watt)</t>
  </si>
  <si>
    <t>3/4 PK</t>
  </si>
  <si>
    <t>LIST OF APPLIANCES</t>
  </si>
  <si>
    <t>Voltage</t>
  </si>
  <si>
    <t>Current</t>
  </si>
  <si>
    <t>Amp(s)</t>
  </si>
  <si>
    <t>Volt(s)</t>
  </si>
  <si>
    <t>Rating</t>
  </si>
  <si>
    <t>Mobile Phone Charger - Samsung</t>
  </si>
  <si>
    <t>Mobile Phone Charger - Iphone</t>
  </si>
  <si>
    <t>Consumption per Day</t>
  </si>
  <si>
    <t>Day Frequency Usage per Week</t>
  </si>
  <si>
    <t>Consumption per Week</t>
  </si>
  <si>
    <t>Consumption per Month</t>
  </si>
  <si>
    <t>Day Frequency Usage per Month</t>
  </si>
  <si>
    <t>kWh</t>
  </si>
  <si>
    <t>Total Monthly Cost</t>
  </si>
  <si>
    <t>Water Pump</t>
  </si>
  <si>
    <t>Electric Saver</t>
  </si>
  <si>
    <t>Food Blender</t>
  </si>
  <si>
    <t>Hair Dryer</t>
  </si>
  <si>
    <t>Coffee Maker</t>
  </si>
  <si>
    <t>LED Light Bulb - 7</t>
  </si>
  <si>
    <t>7W</t>
  </si>
  <si>
    <t>Lawn Mower</t>
  </si>
  <si>
    <t>Total Consumption per month</t>
  </si>
  <si>
    <t>Total Rating/Hour</t>
  </si>
  <si>
    <t>Max. Consumption per day</t>
  </si>
  <si>
    <t>Avg Consumption per day</t>
  </si>
  <si>
    <t>Watts</t>
  </si>
  <si>
    <t>65"</t>
  </si>
  <si>
    <t>Air Conditioner - Carrier</t>
  </si>
  <si>
    <t>Air Conditioner - Coleman</t>
  </si>
  <si>
    <t>Air Conditioner - Lennox</t>
  </si>
  <si>
    <t>Desktop Computer - Windows PC</t>
  </si>
  <si>
    <t>Laptop - Windows</t>
  </si>
  <si>
    <t>Washing Machine - Samsung</t>
  </si>
  <si>
    <t>Dryer - Samsung</t>
  </si>
  <si>
    <t>Garage Door Opener</t>
  </si>
  <si>
    <t>1/2 HP</t>
  </si>
  <si>
    <t>CFL Bulb</t>
  </si>
  <si>
    <t>100W</t>
  </si>
  <si>
    <t>Fluorescent Tube</t>
  </si>
  <si>
    <t>40W</t>
  </si>
  <si>
    <t>75W</t>
  </si>
  <si>
    <t>LED Light Bulb - 75W</t>
  </si>
  <si>
    <t>ELECTRIC COST CALCULATOR</t>
  </si>
  <si>
    <t>Party 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</si>
</sst>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quot;$&quot;#,##0.00"/>
    <numFmt numFmtId="167" formatCode="_(&quot;$&quot;* #,##0.000_);_(&quot;$&quot;* \(#,##0.000\);_(&quot;$&quot;* &quot;-&quot;???_);_(@_)"/>
    <numFmt numFmtId="177" formatCode="0%"/>
  </numFmts>
  <fonts count="22">
    <font>
      <sz val="11"/>
      <color theme="1"/>
      <name val="Calibri"/>
      <family val="2"/>
      <scheme val="minor"/>
    </font>
    <font>
      <sz val="10"/>
      <name val="Arial"/>
      <family val="2"/>
    </font>
    <font>
      <sz val="9"/>
      <name val="Tahoma"/>
      <family val="2"/>
    </font>
    <font>
      <b/>
      <sz val="9"/>
      <name val="Tahoma"/>
      <family val="2"/>
    </font>
    <font>
      <sz val="11"/>
      <color theme="1"/>
      <name val="Goudy Old Style"/>
      <family val="1"/>
    </font>
    <font>
      <b/>
      <sz val="24"/>
      <name val="Goudy Old Style"/>
      <family val="1"/>
    </font>
    <font>
      <b/>
      <sz val="12"/>
      <color theme="1"/>
      <name val="Goudy Old Style"/>
      <family val="1"/>
    </font>
    <font>
      <b/>
      <sz val="12"/>
      <color theme="0"/>
      <name val="Goudy Old Style"/>
      <family val="1"/>
    </font>
    <font>
      <b/>
      <sz val="14"/>
      <color theme="1"/>
      <name val="Goudy Old Style"/>
      <family val="1"/>
    </font>
    <font>
      <b/>
      <sz val="16"/>
      <color theme="1"/>
      <name val="Goudy Old Style"/>
      <family val="1"/>
    </font>
    <font>
      <b/>
      <sz val="18"/>
      <color theme="1"/>
      <name val="Goudy Old Style"/>
      <family val="1"/>
    </font>
    <font>
      <b/>
      <sz val="20"/>
      <color theme="1"/>
      <name val="Goudy Old Style"/>
      <family val="1"/>
    </font>
    <font>
      <sz val="20"/>
      <color theme="1"/>
      <name val="Goudy Old Style"/>
      <family val="1"/>
    </font>
    <font>
      <b/>
      <sz val="11"/>
      <color theme="1"/>
      <name val="Goudy Old Style"/>
      <family val="1"/>
    </font>
    <font>
      <b/>
      <sz val="12"/>
      <color rgb="FF000000"/>
      <name val="Calibri"/>
      <family val="2"/>
    </font>
    <font>
      <sz val="11"/>
      <color rgb="FF000000"/>
      <name val="Calibri"/>
      <family val="2"/>
    </font>
    <font>
      <sz val="10.5"/>
      <color rgb="FF000000"/>
      <name val="+mn-cs"/>
      <family val="2"/>
    </font>
    <font>
      <sz val="10.5"/>
      <color rgb="FF000000"/>
      <name val="Calibri"/>
      <family val="2"/>
    </font>
    <font>
      <b/>
      <u val="single"/>
      <sz val="12"/>
      <color rgb="FF000000"/>
      <name val="Calibri"/>
      <family val="2"/>
    </font>
    <font>
      <sz val="12"/>
      <color rgb="FF000000"/>
      <name val="Calibri"/>
      <family val="2"/>
    </font>
    <font>
      <sz val="11"/>
      <color rgb="FF000000"/>
      <name val="+mn-cs"/>
      <family val="2"/>
    </font>
    <font>
      <b/>
      <sz val="8"/>
      <name val="Calibri"/>
      <family val="2"/>
    </font>
  </fonts>
  <fills count="6">
    <fill>
      <patternFill/>
    </fill>
    <fill>
      <patternFill patternType="gray125"/>
    </fill>
    <fill>
      <patternFill patternType="solid">
        <fgColor theme="6" tint="0.7999799847602844"/>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6"/>
        <bgColor indexed="64"/>
      </patternFill>
    </fill>
  </fills>
  <borders count="30">
    <border>
      <left/>
      <right/>
      <top/>
      <bottom/>
      <diagonal/>
    </border>
    <border>
      <left/>
      <right style="thick">
        <color theme="0"/>
      </right>
      <top/>
      <bottom/>
    </border>
    <border>
      <left style="thick">
        <color theme="0"/>
      </left>
      <right style="thick">
        <color theme="0"/>
      </right>
      <top/>
      <bottom/>
    </border>
    <border>
      <left style="thick">
        <color theme="0"/>
      </left>
      <right/>
      <top/>
      <bottom/>
    </border>
    <border>
      <left style="thick">
        <color theme="0"/>
      </left>
      <right style="thick">
        <color theme="0"/>
      </right>
      <top style="thin">
        <color theme="0"/>
      </top>
      <bottom style="thin">
        <color theme="0"/>
      </bottom>
    </border>
    <border>
      <left/>
      <right style="thick">
        <color theme="0"/>
      </right>
      <top style="medium">
        <color theme="6" tint="-0.24993999302387238"/>
      </top>
      <bottom/>
    </border>
    <border>
      <left style="thick">
        <color theme="0"/>
      </left>
      <right style="thick">
        <color theme="0"/>
      </right>
      <top style="medium">
        <color theme="6" tint="-0.24993999302387238"/>
      </top>
      <bottom/>
    </border>
    <border>
      <left style="thick">
        <color theme="0"/>
      </left>
      <right/>
      <top style="medium">
        <color theme="6" tint="-0.24993999302387238"/>
      </top>
      <bottom/>
    </border>
    <border>
      <left/>
      <right style="thick">
        <color theme="0"/>
      </right>
      <top/>
      <bottom style="medium">
        <color theme="6" tint="-0.24993999302387238"/>
      </bottom>
    </border>
    <border>
      <left style="thick">
        <color theme="0"/>
      </left>
      <right style="thick">
        <color theme="0"/>
      </right>
      <top/>
      <bottom style="medium">
        <color theme="6" tint="-0.24993999302387238"/>
      </bottom>
    </border>
    <border>
      <left style="thick">
        <color theme="0"/>
      </left>
      <right/>
      <top/>
      <bottom style="medium">
        <color theme="6" tint="-0.24993999302387238"/>
      </bottom>
    </border>
    <border>
      <left style="thick">
        <color theme="0"/>
      </left>
      <right style="thick">
        <color theme="0"/>
      </right>
      <top style="thin">
        <color theme="0"/>
      </top>
      <bottom style="medium">
        <color theme="6" tint="-0.24993999302387238"/>
      </bottom>
    </border>
    <border>
      <left style="thick">
        <color theme="0"/>
      </left>
      <right style="thick">
        <color theme="0"/>
      </right>
      <top/>
      <bottom style="thin">
        <color theme="0"/>
      </bottom>
    </border>
    <border>
      <left/>
      <right style="thin">
        <color theme="6"/>
      </right>
      <top/>
      <bottom/>
    </border>
    <border>
      <left style="thin">
        <color theme="6"/>
      </left>
      <right style="thin">
        <color theme="6"/>
      </right>
      <top style="thin">
        <color theme="6"/>
      </top>
      <bottom style="thin">
        <color theme="6"/>
      </bottom>
    </border>
    <border>
      <left style="thin">
        <color theme="6"/>
      </left>
      <right/>
      <top style="thin">
        <color theme="6"/>
      </top>
      <bottom style="thin">
        <color theme="6"/>
      </bottom>
    </border>
    <border>
      <left style="thin">
        <color theme="6"/>
      </left>
      <right style="thin">
        <color theme="6"/>
      </right>
      <top style="thin">
        <color theme="6"/>
      </top>
      <bottom/>
    </border>
    <border>
      <left style="thin">
        <color theme="6"/>
      </left>
      <right/>
      <top style="thin">
        <color theme="6"/>
      </top>
      <bottom/>
    </border>
    <border>
      <left/>
      <right style="thin">
        <color theme="0"/>
      </right>
      <top/>
      <bottom style="thin">
        <color theme="6"/>
      </bottom>
    </border>
    <border>
      <left style="thin">
        <color theme="0"/>
      </left>
      <right style="thin">
        <color theme="0"/>
      </right>
      <top/>
      <bottom style="thin">
        <color theme="6"/>
      </bottom>
    </border>
    <border>
      <left style="thin">
        <color theme="0"/>
      </left>
      <right/>
      <top/>
      <bottom style="thin">
        <color theme="6"/>
      </bottom>
    </border>
    <border>
      <left/>
      <right style="thin">
        <color theme="6" tint="0.3999499976634979"/>
      </right>
      <top style="thin">
        <color theme="6" tint="0.3999499976634979"/>
      </top>
      <bottom style="thin">
        <color theme="6" tint="0.3999499976634979"/>
      </bottom>
    </border>
    <border>
      <left style="thin">
        <color theme="6" tint="0.3999499976634979"/>
      </left>
      <right style="thin">
        <color theme="6" tint="0.3999499976634979"/>
      </right>
      <top style="thin">
        <color theme="6" tint="0.3999499976634979"/>
      </top>
      <bottom style="thin">
        <color theme="6" tint="0.3999499976634979"/>
      </bottom>
    </border>
    <border>
      <left style="thin">
        <color theme="6" tint="0.3999499976634979"/>
      </left>
      <right/>
      <top style="thin">
        <color theme="6" tint="0.3999499976634979"/>
      </top>
      <bottom style="thin">
        <color theme="6" tint="0.3999499976634979"/>
      </bottom>
    </border>
    <border>
      <left style="thin"/>
      <right style="thin"/>
      <top style="thin"/>
      <bottom style="thin"/>
    </border>
    <border>
      <left style="thin">
        <color theme="6" tint="0.3999499976634979"/>
      </left>
      <right style="thin">
        <color theme="6" tint="0.3999499976634979"/>
      </right>
      <top style="thin">
        <color theme="6" tint="0.3999499976634979"/>
      </top>
      <bottom/>
    </border>
    <border>
      <left style="thin">
        <color theme="6" tint="0.3999499976634979"/>
      </left>
      <right/>
      <top style="thin">
        <color theme="6" tint="0.3999499976634979"/>
      </top>
      <bottom/>
    </border>
    <border>
      <left/>
      <right style="thin">
        <color theme="6" tint="0.3999499976634979"/>
      </right>
      <top/>
      <bottom style="thin">
        <color theme="6" tint="0.3999499976634979"/>
      </bottom>
    </border>
    <border>
      <left style="thin">
        <color theme="6" tint="0.3999499976634979"/>
      </left>
      <right style="thin">
        <color theme="6" tint="0.3999499976634979"/>
      </right>
      <top/>
      <bottom style="thin">
        <color theme="6" tint="0.3999499976634979"/>
      </bottom>
    </border>
    <border>
      <left style="thin">
        <color theme="6" tint="0.3999499976634979"/>
      </left>
      <right/>
      <top/>
      <bottom style="thin">
        <color theme="6" tint="0.3999499976634979"/>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4" fillId="0" borderId="0" xfId="0" applyFont="1" applyFill="1"/>
    <xf numFmtId="165" fontId="4" fillId="0" borderId="0" xfId="18" applyNumberFormat="1" applyFont="1" applyFill="1"/>
    <xf numFmtId="43" fontId="4" fillId="0" borderId="0" xfId="18" applyFont="1" applyFill="1"/>
    <xf numFmtId="164" fontId="4" fillId="0" borderId="0" xfId="18" applyNumberFormat="1" applyFont="1" applyFill="1"/>
    <xf numFmtId="43" fontId="4" fillId="0" borderId="0" xfId="18" applyNumberFormat="1" applyFont="1" applyFill="1"/>
    <xf numFmtId="0" fontId="4" fillId="0" borderId="0" xfId="0" applyFont="1"/>
    <xf numFmtId="165" fontId="6" fillId="0" borderId="0" xfId="18" applyNumberFormat="1" applyFont="1" applyFill="1"/>
    <xf numFmtId="0" fontId="6" fillId="0" borderId="0" xfId="0" applyFont="1" applyFill="1"/>
    <xf numFmtId="43" fontId="6" fillId="0" borderId="0" xfId="18" applyFont="1" applyFill="1"/>
    <xf numFmtId="164" fontId="6" fillId="0" borderId="0" xfId="18" applyNumberFormat="1" applyFont="1" applyFill="1"/>
    <xf numFmtId="43" fontId="6" fillId="0" borderId="0" xfId="18" applyNumberFormat="1" applyFont="1" applyFill="1"/>
    <xf numFmtId="165" fontId="6" fillId="2" borderId="1" xfId="18" applyNumberFormat="1" applyFont="1" applyFill="1" applyBorder="1" applyAlignment="1">
      <alignment horizontal="center" vertical="center" wrapText="1"/>
    </xf>
    <xf numFmtId="165" fontId="6" fillId="2" borderId="2" xfId="18" applyNumberFormat="1" applyFont="1" applyFill="1" applyBorder="1" applyAlignment="1">
      <alignment horizontal="center" vertical="center" wrapText="1"/>
    </xf>
    <xf numFmtId="165" fontId="6" fillId="2" borderId="3" xfId="18" applyNumberFormat="1" applyFont="1" applyFill="1" applyBorder="1" applyAlignment="1">
      <alignment horizontal="center" vertical="center" wrapText="1"/>
    </xf>
    <xf numFmtId="43" fontId="4" fillId="0" borderId="0" xfId="18" applyNumberFormat="1" applyFont="1"/>
    <xf numFmtId="43" fontId="7" fillId="3" borderId="4" xfId="0" applyNumberFormat="1" applyFont="1" applyFill="1" applyBorder="1" applyAlignment="1">
      <alignment horizontal="center" vertical="center" wrapText="1"/>
    </xf>
    <xf numFmtId="43" fontId="7" fillId="3" borderId="4" xfId="18" applyNumberFormat="1" applyFont="1" applyFill="1" applyBorder="1" applyAlignment="1">
      <alignment horizontal="center" vertical="center" wrapText="1"/>
    </xf>
    <xf numFmtId="43" fontId="8" fillId="0" borderId="5" xfId="18" applyFont="1" applyFill="1" applyBorder="1" applyAlignment="1">
      <alignment horizontal="center" vertical="center" wrapText="1"/>
    </xf>
    <xf numFmtId="167" fontId="9" fillId="0" borderId="6" xfId="18" applyNumberFormat="1" applyFont="1" applyFill="1" applyBorder="1" applyAlignment="1">
      <alignment horizontal="center" vertical="center" wrapText="1"/>
    </xf>
    <xf numFmtId="43" fontId="9" fillId="4" borderId="7" xfId="18" applyFont="1" applyFill="1" applyBorder="1" applyAlignment="1">
      <alignment horizontal="center" vertical="center" wrapText="1"/>
    </xf>
    <xf numFmtId="2" fontId="10" fillId="4" borderId="4" xfId="18" applyNumberFormat="1" applyFont="1" applyFill="1" applyBorder="1" applyAlignment="1">
      <alignment horizontal="center" vertical="center"/>
    </xf>
    <xf numFmtId="2" fontId="10" fillId="4" borderId="4" xfId="18" applyNumberFormat="1" applyFont="1" applyFill="1" applyBorder="1" applyAlignment="1">
      <alignment horizontal="center" vertical="center" wrapText="1"/>
    </xf>
    <xf numFmtId="166" fontId="10" fillId="4" borderId="4" xfId="18" applyNumberFormat="1" applyFont="1" applyFill="1" applyBorder="1" applyAlignment="1">
      <alignment horizontal="center" vertical="center" wrapText="1"/>
    </xf>
    <xf numFmtId="43" fontId="8" fillId="0" borderId="8" xfId="18" applyFont="1" applyFill="1" applyBorder="1" applyAlignment="1">
      <alignment horizontal="center" vertical="center" wrapText="1"/>
    </xf>
    <xf numFmtId="167" fontId="9" fillId="0" borderId="9" xfId="18" applyNumberFormat="1" applyFont="1" applyFill="1" applyBorder="1" applyAlignment="1">
      <alignment horizontal="center" vertical="center" wrapText="1"/>
    </xf>
    <xf numFmtId="43" fontId="9" fillId="4" borderId="10" xfId="18" applyFont="1" applyFill="1" applyBorder="1" applyAlignment="1">
      <alignment horizontal="center" vertical="center" wrapText="1"/>
    </xf>
    <xf numFmtId="2" fontId="10" fillId="4" borderId="11" xfId="18" applyNumberFormat="1" applyFont="1" applyFill="1" applyBorder="1" applyAlignment="1">
      <alignment horizontal="center" vertical="center"/>
    </xf>
    <xf numFmtId="2" fontId="10" fillId="4" borderId="11" xfId="18" applyNumberFormat="1" applyFont="1" applyFill="1" applyBorder="1" applyAlignment="1">
      <alignment horizontal="center" vertical="center" wrapText="1"/>
    </xf>
    <xf numFmtId="166" fontId="10" fillId="4" borderId="11" xfId="18" applyNumberFormat="1" applyFont="1" applyFill="1" applyBorder="1" applyAlignment="1">
      <alignment horizontal="center" vertical="center" wrapText="1"/>
    </xf>
    <xf numFmtId="43" fontId="6" fillId="0" borderId="1" xfId="18" applyFont="1" applyFill="1" applyBorder="1"/>
    <xf numFmtId="164" fontId="6" fillId="0" borderId="2" xfId="18" applyNumberFormat="1" applyFont="1" applyFill="1" applyBorder="1"/>
    <xf numFmtId="164" fontId="6" fillId="2" borderId="3" xfId="18" applyNumberFormat="1" applyFont="1" applyFill="1" applyBorder="1" applyAlignment="1">
      <alignment horizontal="center"/>
    </xf>
    <xf numFmtId="164" fontId="6" fillId="2" borderId="12" xfId="18" applyNumberFormat="1" applyFont="1" applyFill="1" applyBorder="1" applyAlignment="1">
      <alignment horizontal="center"/>
    </xf>
    <xf numFmtId="164" fontId="6" fillId="2" borderId="12" xfId="18" applyNumberFormat="1" applyFont="1" applyFill="1" applyBorder="1"/>
    <xf numFmtId="0" fontId="4" fillId="0" borderId="0" xfId="0" applyFont="1" applyFill="1" applyAlignment="1">
      <alignment horizontal="center" vertical="center" wrapText="1"/>
    </xf>
    <xf numFmtId="0" fontId="4" fillId="0" borderId="0" xfId="0" applyFont="1" applyAlignment="1">
      <alignment horizontal="center" vertical="center" wrapText="1"/>
    </xf>
    <xf numFmtId="0" fontId="4" fillId="2" borderId="13" xfId="0" applyFont="1" applyFill="1" applyBorder="1" applyAlignment="1">
      <alignment horizontal="center"/>
    </xf>
    <xf numFmtId="0" fontId="4" fillId="0" borderId="14" xfId="0" applyFont="1" applyFill="1" applyBorder="1"/>
    <xf numFmtId="43" fontId="4" fillId="2" borderId="14" xfId="18" applyFont="1" applyFill="1" applyBorder="1" applyAlignment="1">
      <alignment horizontal="center"/>
    </xf>
    <xf numFmtId="164" fontId="4" fillId="0" borderId="14" xfId="18" applyNumberFormat="1" applyFont="1" applyFill="1" applyBorder="1" applyAlignment="1">
      <alignment horizontal="center"/>
    </xf>
    <xf numFmtId="165" fontId="4" fillId="0" borderId="14" xfId="18" applyNumberFormat="1" applyFont="1" applyFill="1" applyBorder="1" applyAlignment="1">
      <alignment horizontal="center"/>
    </xf>
    <xf numFmtId="43" fontId="4" fillId="2" borderId="14" xfId="18" applyNumberFormat="1" applyFont="1" applyFill="1" applyBorder="1" applyAlignment="1">
      <alignment horizontal="center"/>
    </xf>
    <xf numFmtId="43" fontId="4" fillId="2" borderId="15" xfId="18" applyFont="1" applyFill="1" applyBorder="1" applyAlignment="1">
      <alignment horizontal="center"/>
    </xf>
    <xf numFmtId="0" fontId="4" fillId="0" borderId="16" xfId="0" applyFont="1" applyFill="1" applyBorder="1"/>
    <xf numFmtId="43" fontId="4" fillId="2" borderId="16" xfId="18" applyFont="1" applyFill="1" applyBorder="1" applyAlignment="1">
      <alignment horizontal="center"/>
    </xf>
    <xf numFmtId="164" fontId="4" fillId="0" borderId="16" xfId="18" applyNumberFormat="1" applyFont="1" applyFill="1" applyBorder="1" applyAlignment="1">
      <alignment horizontal="center"/>
    </xf>
    <xf numFmtId="165" fontId="4" fillId="0" borderId="16" xfId="18" applyNumberFormat="1" applyFont="1" applyFill="1" applyBorder="1" applyAlignment="1">
      <alignment horizontal="center"/>
    </xf>
    <xf numFmtId="43" fontId="4" fillId="2" borderId="16" xfId="18" applyNumberFormat="1" applyFont="1" applyFill="1" applyBorder="1" applyAlignment="1">
      <alignment horizontal="center"/>
    </xf>
    <xf numFmtId="43" fontId="4" fillId="2" borderId="17" xfId="18" applyFont="1" applyFill="1" applyBorder="1" applyAlignment="1">
      <alignment horizontal="center"/>
    </xf>
    <xf numFmtId="49" fontId="4" fillId="2" borderId="13" xfId="0" applyNumberFormat="1" applyFont="1" applyFill="1" applyBorder="1" applyAlignment="1">
      <alignment horizontal="center"/>
    </xf>
    <xf numFmtId="165" fontId="4" fillId="0" borderId="0" xfId="18" applyNumberFormat="1" applyFont="1"/>
    <xf numFmtId="43" fontId="4" fillId="0" borderId="0" xfId="18" applyFont="1"/>
    <xf numFmtId="164" fontId="4" fillId="0" borderId="0" xfId="18" applyNumberFormat="1" applyFont="1"/>
    <xf numFmtId="165" fontId="7" fillId="5" borderId="18" xfId="18" applyNumberFormat="1" applyFont="1" applyFill="1" applyBorder="1" applyAlignment="1">
      <alignment horizontal="center" vertical="center" wrapText="1"/>
    </xf>
    <xf numFmtId="0" fontId="7" fillId="5" borderId="19" xfId="0" applyFont="1" applyFill="1" applyBorder="1" applyAlignment="1">
      <alignment horizontal="center" vertical="center" wrapText="1"/>
    </xf>
    <xf numFmtId="43" fontId="7" fillId="5" borderId="19" xfId="18" applyFont="1" applyFill="1" applyBorder="1" applyAlignment="1">
      <alignment horizontal="center" vertical="center" wrapText="1"/>
    </xf>
    <xf numFmtId="164" fontId="7" fillId="5" borderId="19" xfId="18" applyNumberFormat="1" applyFont="1" applyFill="1" applyBorder="1" applyAlignment="1">
      <alignment horizontal="center" vertical="center" wrapText="1"/>
    </xf>
    <xf numFmtId="165" fontId="7" fillId="5" borderId="19" xfId="18" applyNumberFormat="1" applyFont="1" applyFill="1" applyBorder="1" applyAlignment="1">
      <alignment horizontal="center" vertical="center" wrapText="1"/>
    </xf>
    <xf numFmtId="43" fontId="7" fillId="5" borderId="19" xfId="18" applyNumberFormat="1" applyFont="1" applyFill="1" applyBorder="1" applyAlignment="1">
      <alignment horizontal="center" vertical="center" wrapText="1"/>
    </xf>
    <xf numFmtId="43" fontId="7" fillId="5" borderId="20" xfId="18" applyFont="1" applyFill="1" applyBorder="1" applyAlignment="1">
      <alignment horizontal="center" vertical="center" wrapText="1"/>
    </xf>
    <xf numFmtId="0" fontId="5" fillId="2" borderId="0" xfId="0" applyFont="1" applyFill="1" applyAlignment="1">
      <alignment horizontal="center"/>
    </xf>
    <xf numFmtId="0" fontId="11" fillId="2" borderId="0" xfId="0" applyFont="1" applyFill="1" applyAlignment="1">
      <alignment horizontal="center"/>
    </xf>
    <xf numFmtId="0" fontId="12" fillId="0" borderId="0" xfId="0" applyFont="1" applyFill="1"/>
    <xf numFmtId="0" fontId="13" fillId="2" borderId="21" xfId="0" applyFont="1" applyFill="1" applyBorder="1" applyAlignment="1">
      <alignment horizontal="center"/>
    </xf>
    <xf numFmtId="0" fontId="4" fillId="0" borderId="22" xfId="0" applyFont="1" applyFill="1" applyBorder="1"/>
    <xf numFmtId="0" fontId="4" fillId="0" borderId="22" xfId="0" applyFont="1" applyFill="1" applyBorder="1" applyAlignment="1">
      <alignment horizontal="center"/>
    </xf>
    <xf numFmtId="43" fontId="4" fillId="0" borderId="22" xfId="18" applyFont="1" applyFill="1" applyBorder="1" applyAlignment="1">
      <alignment horizontal="center"/>
    </xf>
    <xf numFmtId="9" fontId="4" fillId="0" borderId="22" xfId="0" applyNumberFormat="1" applyFont="1" applyFill="1" applyBorder="1" applyAlignment="1">
      <alignment horizontal="center"/>
    </xf>
    <xf numFmtId="43" fontId="13" fillId="2" borderId="22" xfId="18"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Alignment="1">
      <alignment horizontal="center"/>
    </xf>
    <xf numFmtId="0" fontId="13" fillId="0" borderId="0" xfId="0" applyFont="1" applyFill="1" applyAlignment="1">
      <alignment horizontal="center"/>
    </xf>
    <xf numFmtId="0" fontId="13" fillId="0" borderId="24" xfId="0" applyFont="1" applyFill="1" applyBorder="1" applyAlignment="1">
      <alignment horizontal="center"/>
    </xf>
    <xf numFmtId="43" fontId="13" fillId="0" borderId="24" xfId="18" applyFont="1" applyFill="1" applyBorder="1" applyAlignment="1">
      <alignment horizontal="center"/>
    </xf>
    <xf numFmtId="0" fontId="4" fillId="0" borderId="25" xfId="0" applyFont="1" applyFill="1" applyBorder="1"/>
    <xf numFmtId="0" fontId="4" fillId="0" borderId="25" xfId="0" applyFont="1" applyFill="1" applyBorder="1" applyAlignment="1">
      <alignment horizontal="center"/>
    </xf>
    <xf numFmtId="43" fontId="4" fillId="0" borderId="25" xfId="18" applyFont="1" applyFill="1" applyBorder="1" applyAlignment="1">
      <alignment horizontal="center"/>
    </xf>
    <xf numFmtId="9" fontId="4" fillId="0" borderId="25" xfId="0" applyNumberFormat="1" applyFont="1" applyFill="1" applyBorder="1" applyAlignment="1">
      <alignment horizontal="center"/>
    </xf>
    <xf numFmtId="43" fontId="13" fillId="2" borderId="25" xfId="18" applyFont="1" applyFill="1" applyBorder="1" applyAlignment="1">
      <alignment horizontal="center"/>
    </xf>
    <xf numFmtId="0" fontId="4" fillId="0" borderId="26" xfId="0" applyFont="1" applyFill="1" applyBorder="1" applyAlignment="1">
      <alignment horizontal="center"/>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43" fontId="7" fillId="5" borderId="28" xfId="18" applyFont="1" applyFill="1" applyBorder="1" applyAlignment="1">
      <alignment horizontal="center" vertical="center" wrapText="1"/>
    </xf>
    <xf numFmtId="0" fontId="7" fillId="5" borderId="2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28">
    <dxf>
      <font>
        <b/>
        <i val="0"/>
        <u val="none"/>
        <strike val="0"/>
        <sz val="12"/>
        <name val="Goudy Old Style"/>
        <color theme="0"/>
        <condense val="0"/>
        <extend val="0"/>
      </font>
      <fill>
        <patternFill patternType="solid">
          <bgColor theme="6"/>
        </patternFill>
      </fill>
      <alignment horizontal="center" vertical="center" textRotation="0" wrapText="1" shrinkToFit="1" readingOrder="0"/>
      <border>
        <left style="thin">
          <color theme="6" tint="0.3999499976634979"/>
        </left>
        <right style="thin">
          <color theme="6" tint="0.3999499976634979"/>
        </right>
        <top/>
        <bottom/>
      </border>
    </dxf>
    <dxf>
      <border>
        <top style="thin">
          <color theme="6" tint="0.3999499976634979"/>
        </top>
      </border>
    </dxf>
    <dxf>
      <border>
        <bottom style="thin">
          <color theme="6" tint="0.3999499976634979"/>
        </bottom>
      </border>
    </dxf>
    <dxf>
      <border>
        <left style="thin">
          <color theme="6" tint="0.3999499976634979"/>
        </left>
        <right style="thin">
          <color theme="6" tint="0.3999499976634979"/>
        </right>
        <top style="thin">
          <color theme="6" tint="0.3999499976634979"/>
        </top>
        <bottom style="thin">
          <color theme="6" tint="0.3999499976634979"/>
        </bottom>
      </border>
    </dxf>
    <dxf>
      <font>
        <i val="0"/>
        <u val="none"/>
        <strike val="0"/>
        <sz val="11"/>
        <name val="Goudy Old Style"/>
        <color theme="1"/>
      </font>
    </dxf>
    <dxf>
      <font>
        <b val="0"/>
        <i val="0"/>
        <u val="none"/>
        <strike val="0"/>
        <sz val="11"/>
        <name val="Goudy Old Style"/>
        <color theme="1"/>
        <condense val="0"/>
        <extend val="0"/>
      </font>
      <fill>
        <patternFill patternType="none"/>
      </fill>
      <alignment horizontal="center" vertical="bottom" textRotation="0" wrapText="1" shrinkToFit="1" readingOrder="0"/>
      <border>
        <left style="thin">
          <color theme="6" tint="0.3999499976634979"/>
        </left>
        <right/>
        <top style="thin">
          <color theme="6" tint="0.3999499976634979"/>
        </top>
        <bottom style="thin">
          <color theme="6" tint="0.3999499976634979"/>
        </bottom>
      </border>
    </dxf>
    <dxf>
      <font>
        <b/>
        <i val="0"/>
        <u val="none"/>
        <strike val="0"/>
        <sz val="11"/>
        <name val="Goudy Old Style"/>
        <color theme="1"/>
        <condense val="0"/>
        <extend val="0"/>
      </font>
      <fill>
        <patternFill patternType="solid">
          <bgColor theme="6" tint="0.7999799847602844"/>
        </patternFill>
      </fill>
      <alignment horizontal="center"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border>
    </dxf>
    <dxf>
      <font>
        <b val="0"/>
        <i val="0"/>
        <u val="none"/>
        <strike val="0"/>
        <sz val="11"/>
        <name val="Goudy Old Style"/>
        <color theme="1"/>
        <condense val="0"/>
        <extend val="0"/>
      </font>
      <numFmt numFmtId="177" formatCode="0%"/>
      <fill>
        <patternFill patternType="none"/>
      </fill>
      <alignment horizontal="center"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border>
    </dxf>
    <dxf>
      <font>
        <b val="0"/>
        <i val="0"/>
        <u val="none"/>
        <strike val="0"/>
        <sz val="11"/>
        <name val="Goudy Old Style"/>
        <color theme="1"/>
        <condense val="0"/>
        <extend val="0"/>
      </font>
      <fill>
        <patternFill patternType="none"/>
      </fill>
      <alignment horizontal="center"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border>
    </dxf>
    <dxf>
      <font>
        <b val="0"/>
        <i val="0"/>
        <u val="none"/>
        <strike val="0"/>
        <sz val="11"/>
        <name val="Goudy Old Style"/>
        <color theme="1"/>
        <condense val="0"/>
        <extend val="0"/>
      </font>
      <fill>
        <patternFill patternType="none"/>
      </fill>
      <alignment horizontal="center" vertical="bottom" textRotation="0" wrapText="1" shrinkToFit="1" readingOrder="0"/>
      <border>
        <left style="thin">
          <color theme="6" tint="0.3999499976634979"/>
        </left>
        <right style="thin">
          <color theme="6" tint="0.3999499976634979"/>
        </right>
        <top style="thin">
          <color theme="6" tint="0.3999499976634979"/>
        </top>
        <bottom style="thin">
          <color theme="6" tint="0.3999499976634979"/>
        </bottom>
      </border>
    </dxf>
    <dxf>
      <font>
        <b val="0"/>
        <i val="0"/>
        <u val="none"/>
        <strike val="0"/>
        <sz val="11"/>
        <name val="Goudy Old Style"/>
        <color theme="1"/>
        <condense val="0"/>
        <extend val="0"/>
      </font>
      <fill>
        <patternFill patternType="none"/>
      </fill>
      <border>
        <left style="thin">
          <color theme="6" tint="0.3999499976634979"/>
        </left>
        <right style="thin">
          <color theme="6" tint="0.3999499976634979"/>
        </right>
        <top style="thin">
          <color theme="6" tint="0.3999499976634979"/>
        </top>
        <bottom style="thin">
          <color theme="6" tint="0.3999499976634979"/>
        </bottom>
      </border>
    </dxf>
    <dxf>
      <font>
        <b/>
        <i val="0"/>
        <u val="none"/>
        <strike val="0"/>
        <name val="Goudy Old Style"/>
      </font>
      <fill>
        <patternFill patternType="solid">
          <bgColor theme="6" tint="0.7999799847602844"/>
        </patternFill>
      </fill>
      <alignment horizontal="center" vertical="bottom" textRotation="0" wrapText="1" shrinkToFit="1" readingOrder="0"/>
      <border>
        <left/>
        <right style="thin">
          <color theme="6" tint="0.3999499976634979"/>
        </right>
        <top style="thin">
          <color theme="6" tint="0.3999499976634979"/>
        </top>
        <bottom style="thin">
          <color theme="6" tint="0.3999499976634979"/>
        </bottom>
      </border>
    </dxf>
    <dxf>
      <font>
        <b val="0"/>
        <i val="0"/>
        <u val="none"/>
        <strike val="0"/>
        <sz val="11"/>
        <name val="Goudy Old Style"/>
        <color theme="1"/>
        <condense val="0"/>
        <extend val="0"/>
      </font>
      <fill>
        <patternFill patternType="solid">
          <bgColor theme="6" tint="0.7999799847602844"/>
        </patternFill>
      </fill>
      <alignment horizontal="center" vertical="bottom" textRotation="0" wrapText="1" shrinkToFit="1" readingOrder="0"/>
      <border>
        <left style="thin">
          <color theme="6"/>
        </left>
        <right/>
        <top style="thin">
          <color theme="6"/>
        </top>
        <bottom style="thin">
          <color theme="6"/>
        </bottom>
      </border>
    </dxf>
    <dxf>
      <font>
        <b val="0"/>
        <i val="0"/>
        <u val="none"/>
        <strike val="0"/>
        <sz val="11"/>
        <name val="Goudy Old Style"/>
        <color theme="1"/>
        <condense val="0"/>
        <extend val="0"/>
      </font>
      <fill>
        <patternFill patternType="solid">
          <bgColor theme="6" tint="0.7999799847602844"/>
        </patternFill>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numFmt numFmtId="164" formatCode="_(* #,##0.0_);_(* \(#,##0.0\);_(* &quot;-&quot;??_);_(@_)"/>
      <fill>
        <patternFill patternType="none"/>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fill>
        <patternFill patternType="solid">
          <bgColor theme="6" tint="0.7999799847602844"/>
        </patternFill>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numFmt numFmtId="164" formatCode="_(* #,##0.0_);_(* \(#,##0.0\);_(* &quot;-&quot;??_);_(@_)"/>
      <fill>
        <patternFill patternType="none"/>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numFmt numFmtId="43" formatCode="_(* #,##0.00_);_(* \(#,##0.00\);_(* &quot;-&quot;??_);_(@_)"/>
      <fill>
        <patternFill patternType="solid">
          <bgColor theme="6" tint="0.7999799847602844"/>
        </patternFill>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numFmt numFmtId="165" formatCode="_(* #,##0_);_(* \(#,##0\);_(* &quot;-&quot;??_);_(@_)"/>
      <fill>
        <patternFill patternType="none"/>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numFmt numFmtId="164" formatCode="_(* #,##0.0_);_(* \(#,##0.0\);_(* &quot;-&quot;??_);_(@_)"/>
      <fill>
        <patternFill patternType="none"/>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fill>
        <patternFill patternType="solid">
          <bgColor theme="6" tint="0.7999799847602844"/>
        </patternFill>
      </fill>
      <alignment horizontal="center" vertical="bottom" textRotation="0" wrapText="1" shrinkToFit="1" readingOrder="0"/>
      <border>
        <left style="thin">
          <color theme="6"/>
        </left>
        <right style="thin">
          <color theme="6"/>
        </right>
        <top style="thin">
          <color theme="6"/>
        </top>
        <bottom style="thin">
          <color theme="6"/>
        </bottom>
      </border>
    </dxf>
    <dxf>
      <font>
        <b val="0"/>
        <i val="0"/>
        <u val="none"/>
        <strike val="0"/>
        <sz val="11"/>
        <name val="Goudy Old Style"/>
        <color theme="1"/>
        <condense val="0"/>
        <extend val="0"/>
      </font>
      <fill>
        <patternFill patternType="none"/>
      </fill>
      <border>
        <left style="thin">
          <color theme="6"/>
        </left>
        <right style="thin">
          <color theme="6"/>
        </right>
        <top style="thin">
          <color theme="6"/>
        </top>
        <bottom style="thin">
          <color theme="6"/>
        </bottom>
      </border>
    </dxf>
    <dxf>
      <font>
        <i val="0"/>
        <u val="none"/>
        <strike val="0"/>
        <sz val="11"/>
        <name val="Goudy Old Style"/>
        <color theme="1"/>
      </font>
      <fill>
        <patternFill patternType="solid">
          <bgColor theme="6" tint="0.7999799847602844"/>
        </patternFill>
      </fill>
      <alignment horizontal="center" vertical="bottom" textRotation="0" wrapText="1" shrinkToFit="1" readingOrder="0"/>
      <border>
        <left/>
        <right style="thin">
          <color theme="6"/>
        </right>
      </border>
    </dxf>
    <dxf>
      <border>
        <top style="thin">
          <color theme="6"/>
        </top>
      </border>
    </dxf>
    <dxf>
      <border>
        <bottom style="thin">
          <color theme="6"/>
        </bottom>
      </border>
    </dxf>
    <dxf>
      <border>
        <left style="thin">
          <color theme="6"/>
        </left>
        <right style="thin">
          <color theme="6"/>
        </right>
        <top style="thin">
          <color theme="6"/>
        </top>
        <bottom style="thin">
          <color theme="6"/>
        </bottom>
      </border>
    </dxf>
    <dxf>
      <font>
        <i val="0"/>
        <u val="none"/>
        <strike val="0"/>
        <sz val="11"/>
        <name val="Goudy Old Style"/>
        <color theme="1"/>
      </font>
      <fill>
        <patternFill patternType="none"/>
      </fill>
    </dxf>
    <dxf>
      <font>
        <i val="0"/>
        <u val="none"/>
        <strike val="0"/>
        <sz val="12"/>
        <name val="Goudy Old Style"/>
        <color theme="0"/>
      </font>
      <fill>
        <patternFill patternType="solid">
          <bgColor theme="6"/>
        </patternFill>
      </fill>
      <border>
        <left style="thin">
          <color theme="6"/>
        </left>
        <right style="thin">
          <color theme="6"/>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171450</xdr:rowOff>
    </xdr:from>
    <xdr:to>
      <xdr:col>0</xdr:col>
      <xdr:colOff>2257425</xdr:colOff>
      <xdr:row>30</xdr:row>
      <xdr:rowOff>161925</xdr:rowOff>
    </xdr:to>
    <xdr:sp macro="" textlink="">
      <xdr:nvSpPr>
        <xdr:cNvPr id="2" name="Rounded Rectangle 1"/>
        <xdr:cNvSpPr/>
      </xdr:nvSpPr>
      <xdr:spPr>
        <a:xfrm>
          <a:off x="142875" y="171450"/>
          <a:ext cx="2114550" cy="64865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ctr"/>
          <a:r>
            <a:rPr lang="en-US" sz="1200" b="1" u="sng">
              <a:solidFill>
                <a:sysClr val="windowText" lastClr="000000"/>
              </a:solidFill>
            </a:rPr>
            <a:t>How to Use</a:t>
          </a:r>
        </a:p>
        <a:p>
          <a:pPr algn="l"/>
          <a:endParaRPr lang="en-US" sz="120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a:solidFill>
                <a:sysClr val="windowText" lastClr="000000"/>
              </a:solidFill>
            </a:rPr>
            <a:t>No.</a:t>
          </a:r>
          <a:r>
            <a:rPr lang="en-US" sz="1100" baseline="0">
              <a:solidFill>
                <a:sysClr val="windowText" lastClr="000000"/>
              </a:solidFill>
            </a:rPr>
            <a:t> column will be auto generated</a:t>
          </a:r>
        </a:p>
        <a:p>
          <a:pPr algn="l"/>
          <a:endParaRPr lang="en-US"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sym typeface="Wingdings"/>
            </a:rPr>
            <a:t></a:t>
          </a:r>
          <a:r>
            <a:rPr lang="en-US" sz="1100">
              <a:solidFill>
                <a:sysClr val="windowText" lastClr="000000"/>
              </a:solidFill>
              <a:effectLst/>
              <a:latin typeface="+mn-lt"/>
              <a:ea typeface="+mn-ea"/>
              <a:cs typeface="+mn-cs"/>
            </a:rPr>
            <a:t>You</a:t>
          </a:r>
          <a:r>
            <a:rPr lang="en-US" sz="1100" baseline="0">
              <a:solidFill>
                <a:sysClr val="windowText" lastClr="000000"/>
              </a:solidFill>
              <a:effectLst/>
              <a:latin typeface="+mn-lt"/>
              <a:ea typeface="+mn-ea"/>
              <a:cs typeface="+mn-cs"/>
            </a:rPr>
            <a:t> can add more rows to the table either by pressing "TAB" in the last cell of the table or simply by start typing in the row under the table</a:t>
          </a:r>
          <a:endParaRPr lang="en-US">
            <a:solidFill>
              <a:sysClr val="windowText" lastClr="000000"/>
            </a:solidFill>
            <a:effectLst/>
          </a:endParaRPr>
        </a:p>
        <a:p>
          <a:pPr algn="l"/>
          <a:endParaRPr lang="en-US" sz="110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a:solidFill>
                <a:sysClr val="windowText" lastClr="000000"/>
              </a:solidFill>
            </a:rPr>
            <a:t>Type</a:t>
          </a:r>
          <a:r>
            <a:rPr lang="en-US" sz="1100" baseline="0">
              <a:solidFill>
                <a:sysClr val="windowText" lastClr="000000"/>
              </a:solidFill>
            </a:rPr>
            <a:t> location (optional) and Cost/kWh</a:t>
          </a:r>
          <a:endParaRPr lang="en-US" sz="1100">
            <a:solidFill>
              <a:sysClr val="windowText" lastClr="000000"/>
            </a:solidFill>
          </a:endParaRPr>
        </a:p>
        <a:p>
          <a:pPr algn="l"/>
          <a:endParaRPr lang="en-US" sz="110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a:solidFill>
                <a:sysClr val="windowText" lastClr="000000"/>
              </a:solidFill>
            </a:rPr>
            <a:t>Select</a:t>
          </a:r>
          <a:r>
            <a:rPr lang="en-US" sz="1100" baseline="0">
              <a:solidFill>
                <a:sysClr val="windowText" lastClr="000000"/>
              </a:solidFill>
            </a:rPr>
            <a:t> Appliance Item from dropdown list in Appliances Column</a:t>
          </a:r>
        </a:p>
        <a:p>
          <a:pPr algn="l"/>
          <a:endParaRPr lang="en-US" sz="1100" baseline="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baseline="0">
              <a:solidFill>
                <a:sysClr val="windowText" lastClr="000000"/>
              </a:solidFill>
            </a:rPr>
            <a:t>Type Hourly Usage per day for selected appliance</a:t>
          </a:r>
        </a:p>
        <a:p>
          <a:pPr algn="l"/>
          <a:endParaRPr lang="en-US" sz="1100" baseline="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baseline="0">
              <a:solidFill>
                <a:sysClr val="windowText" lastClr="000000"/>
              </a:solidFill>
            </a:rPr>
            <a:t>Type number of similar appliance unit (if you leave it empty, consumption per day will take 1 as defaullt number)</a:t>
          </a:r>
        </a:p>
        <a:p>
          <a:pPr algn="l"/>
          <a:endParaRPr lang="en-US" sz="1100" baseline="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baseline="0">
              <a:solidFill>
                <a:sysClr val="windowText" lastClr="000000"/>
              </a:solidFill>
            </a:rPr>
            <a:t>Type day frequency usage per week (if you leave it empty, consumption per week will take 7 as default value)</a:t>
          </a:r>
        </a:p>
        <a:p>
          <a:pPr algn="l"/>
          <a:endParaRPr lang="en-US" sz="1100" baseline="0">
            <a:solidFill>
              <a:sysClr val="windowText" lastClr="000000"/>
            </a:solidFill>
          </a:endParaRPr>
        </a:p>
        <a:p>
          <a:pPr algn="l"/>
          <a:r>
            <a:rPr lang="en-US" sz="1100">
              <a:solidFill>
                <a:sysClr val="windowText" lastClr="000000"/>
              </a:solidFill>
              <a:effectLst/>
              <a:latin typeface="+mn-lt"/>
              <a:ea typeface="+mn-ea"/>
              <a:cs typeface="+mn-cs"/>
              <a:sym typeface="Wingdings"/>
            </a:rPr>
            <a:t></a:t>
          </a:r>
          <a:r>
            <a:rPr lang="en-US" sz="1100" baseline="0">
              <a:solidFill>
                <a:sysClr val="windowText" lastClr="000000"/>
              </a:solidFill>
            </a:rPr>
            <a:t>Type day frequency usage per month (if you leave it empty, consumption per month will take 30 as defaullt # of days)</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19050</xdr:rowOff>
    </xdr:from>
    <xdr:to>
      <xdr:col>0</xdr:col>
      <xdr:colOff>2095500</xdr:colOff>
      <xdr:row>28</xdr:row>
      <xdr:rowOff>76200</xdr:rowOff>
    </xdr:to>
    <xdr:sp macro="" textlink="">
      <xdr:nvSpPr>
        <xdr:cNvPr id="2" name="Rounded Rectangle 1"/>
        <xdr:cNvSpPr/>
      </xdr:nvSpPr>
      <xdr:spPr>
        <a:xfrm>
          <a:off x="85725" y="209550"/>
          <a:ext cx="2009775" cy="574357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ctr"/>
          <a:r>
            <a:rPr lang="en-US" sz="1200" b="1" u="none">
              <a:solidFill>
                <a:sysClr val="windowText" lastClr="000000"/>
              </a:solidFill>
            </a:rPr>
            <a:t>Instruction</a:t>
          </a:r>
          <a:r>
            <a:rPr lang="en-US" sz="1200" b="1" u="none" baseline="0">
              <a:solidFill>
                <a:sysClr val="windowText" lastClr="000000"/>
              </a:solidFill>
            </a:rPr>
            <a:t> </a:t>
          </a:r>
          <a:r>
            <a:rPr lang="en-US" sz="1200" b="1" u="none">
              <a:solidFill>
                <a:sysClr val="windowText" lastClr="000000"/>
              </a:solidFill>
            </a:rPr>
            <a:t>:</a:t>
          </a:r>
        </a:p>
        <a:p>
          <a:pPr algn="l"/>
          <a:endParaRPr lang="en-US" sz="1100">
            <a:solidFill>
              <a:sysClr val="windowText" lastClr="000000"/>
            </a:solidFill>
          </a:endParaRPr>
        </a:p>
        <a:p>
          <a:pPr algn="just"/>
          <a:r>
            <a:rPr lang="en-US" sz="1050">
              <a:solidFill>
                <a:sysClr val="windowText" lastClr="000000"/>
              </a:solidFill>
              <a:effectLst/>
              <a:latin typeface="+mn-lt"/>
              <a:ea typeface="+mn-ea"/>
              <a:cs typeface="+mn-cs"/>
              <a:sym typeface="Wingdings"/>
            </a:rPr>
            <a:t></a:t>
          </a:r>
          <a:r>
            <a:rPr lang="en-US" sz="1050">
              <a:solidFill>
                <a:sysClr val="windowText" lastClr="000000"/>
              </a:solidFill>
            </a:rPr>
            <a:t>Type Item Name in Item Column. It must be a unique name</a:t>
          </a:r>
        </a:p>
        <a:p>
          <a:pPr algn="just"/>
          <a:endParaRPr lang="en-US" sz="1050">
            <a:solidFill>
              <a:sysClr val="windowText" lastClr="000000"/>
            </a:solidFill>
          </a:endParaRPr>
        </a:p>
        <a:p>
          <a:pPr algn="just"/>
          <a:r>
            <a:rPr lang="en-US" sz="1050">
              <a:solidFill>
                <a:sysClr val="windowText" lastClr="000000"/>
              </a:solidFill>
              <a:sym typeface="Wingdings"/>
            </a:rPr>
            <a:t></a:t>
          </a:r>
          <a:r>
            <a:rPr lang="en-US" sz="1050">
              <a:solidFill>
                <a:sysClr val="windowText" lastClr="000000"/>
              </a:solidFill>
            </a:rPr>
            <a:t>You</a:t>
          </a:r>
          <a:r>
            <a:rPr lang="en-US" sz="1050" baseline="0">
              <a:solidFill>
                <a:sysClr val="windowText" lastClr="000000"/>
              </a:solidFill>
            </a:rPr>
            <a:t> can add more rows to the table either by pressing "TAB" in the last cell of the table or simply by start typing in the row under the table</a:t>
          </a:r>
          <a:endParaRPr lang="en-US" sz="1050">
            <a:solidFill>
              <a:sysClr val="windowText" lastClr="000000"/>
            </a:solidFill>
          </a:endParaRPr>
        </a:p>
        <a:p>
          <a:pPr algn="just"/>
          <a:endParaRPr lang="en-US" sz="1050">
            <a:solidFill>
              <a:sysClr val="windowText" lastClr="000000"/>
            </a:solidFill>
          </a:endParaRPr>
        </a:p>
        <a:p>
          <a:pPr algn="just"/>
          <a:r>
            <a:rPr lang="en-US" sz="1050">
              <a:solidFill>
                <a:sysClr val="windowText" lastClr="000000"/>
              </a:solidFill>
              <a:effectLst/>
              <a:latin typeface="+mn-lt"/>
              <a:ea typeface="+mn-ea"/>
              <a:cs typeface="+mn-cs"/>
              <a:sym typeface="Wingdings"/>
            </a:rPr>
            <a:t></a:t>
          </a:r>
          <a:r>
            <a:rPr lang="en-US" sz="1050">
              <a:solidFill>
                <a:sysClr val="windowText" lastClr="000000"/>
              </a:solidFill>
            </a:rPr>
            <a:t>Type</a:t>
          </a:r>
          <a:r>
            <a:rPr lang="en-US" sz="1050" baseline="0">
              <a:solidFill>
                <a:sysClr val="windowText" lastClr="000000"/>
              </a:solidFill>
            </a:rPr>
            <a:t> Rating in Rating Column in Watt unit. If you can't find Watt information in your item specification, you can use box below to convert Voltage and Current specification into Watt unit and copy its value into respective boxes</a:t>
          </a:r>
        </a:p>
        <a:p>
          <a:pPr algn="just"/>
          <a:endParaRPr lang="en-US" sz="1050" baseline="0">
            <a:solidFill>
              <a:sysClr val="windowText" lastClr="000000"/>
            </a:solidFill>
          </a:endParaRPr>
        </a:p>
        <a:p>
          <a:pPr algn="just"/>
          <a:r>
            <a:rPr lang="en-US" sz="1050">
              <a:solidFill>
                <a:sysClr val="windowText" lastClr="000000"/>
              </a:solidFill>
              <a:effectLst/>
              <a:latin typeface="+mn-lt"/>
              <a:ea typeface="+mn-ea"/>
              <a:cs typeface="+mn-cs"/>
              <a:sym typeface="Wingdings"/>
            </a:rPr>
            <a:t></a:t>
          </a:r>
          <a:r>
            <a:rPr lang="en-US" sz="1050" baseline="0">
              <a:solidFill>
                <a:sysClr val="windowText" lastClr="000000"/>
              </a:solidFill>
            </a:rPr>
            <a:t>Efficiency Rating column is optional. You can leave it empty.</a:t>
          </a:r>
        </a:p>
        <a:p>
          <a:pPr algn="just"/>
          <a:endParaRPr lang="en-US" sz="1050" baseline="0">
            <a:solidFill>
              <a:sysClr val="windowText" lastClr="000000"/>
            </a:solidFill>
          </a:endParaRPr>
        </a:p>
        <a:p>
          <a:pPr algn="just"/>
          <a:r>
            <a:rPr lang="en-US" sz="1050">
              <a:solidFill>
                <a:sysClr val="windowText" lastClr="000000"/>
              </a:solidFill>
              <a:effectLst/>
              <a:latin typeface="+mn-lt"/>
              <a:ea typeface="+mn-ea"/>
              <a:cs typeface="+mn-cs"/>
              <a:sym typeface="Wingdings"/>
            </a:rPr>
            <a:t></a:t>
          </a:r>
          <a:r>
            <a:rPr lang="en-US" sz="1050" baseline="0">
              <a:solidFill>
                <a:sysClr val="windowText" lastClr="000000"/>
              </a:solidFill>
            </a:rPr>
            <a:t>Description and Notes columns are optional as well.</a:t>
          </a:r>
        </a:p>
        <a:p>
          <a:pPr algn="l"/>
          <a:endParaRPr lang="en-US" sz="1100">
            <a:solidFill>
              <a:sysClr val="windowText" lastClr="000000"/>
            </a:solidFill>
          </a:endParaRPr>
        </a:p>
      </xdr:txBody>
    </xdr:sp>
    <xdr:clientData/>
  </xdr:twoCellAnchor>
</xdr:wsDr>
</file>

<file path=xl/tables/table1.xml><?xml version="1.0" encoding="utf-8"?>
<table xmlns="http://schemas.openxmlformats.org/spreadsheetml/2006/main" id="1" name="Table1" displayName="Table1" ref="B11:L30" totalsRowShown="0" headerRowDxfId="27" dataDxfId="26" tableBorderDxfId="25" headerRowBorderDxfId="24" totalsRowBorderDxfId="23">
  <tableColumns count="11">
    <tableColumn id="1" name="No" dataDxfId="22">
      <calculatedColumnFormula>ROW()-11</calculatedColumnFormula>
    </tableColumn>
    <tableColumn id="2" name="Appliances" dataDxfId="21"/>
    <tableColumn id="3" name="Rating (W)" dataDxfId="20">
      <calculatedColumnFormula>IFERROR(INDEX(Rating,MATCH(C12,Appliances,0),0),"")</calculatedColumnFormula>
    </tableColumn>
    <tableColumn id="4" name="Hourly Usage per Day" dataDxfId="19"/>
    <tableColumn id="5" name="# of Units" dataDxfId="18"/>
    <tableColumn id="6" name="Consumption per Day" dataDxfId="17">
      <calculatedColumnFormula>IF(C12&lt;&gt;"",IF(F12&lt;&gt;"",D12*E12*F12/1000,D12*E12/1000),"")</calculatedColumnFormula>
    </tableColumn>
    <tableColumn id="7" name="Day Frequency Usage per Week" dataDxfId="16"/>
    <tableColumn id="8" name="Consumption per Week" dataDxfId="15">
      <calculatedColumnFormula>IF(G12&lt;&gt;"",IF(H12&lt;&gt;"",G12*H12,G12*7),"")</calculatedColumnFormula>
    </tableColumn>
    <tableColumn id="9" name="Day Frequency Usage per Month" dataDxfId="14"/>
    <tableColumn id="10" name="Consumption per Month" dataDxfId="13">
      <calculatedColumnFormula>IF(G12&lt;&gt;"",IF(J12&lt;&gt;"",G12*J12,G12*30),"")</calculatedColumnFormula>
    </tableColumn>
    <tableColumn id="11" name="Monthly Cost" dataDxfId="12">
      <calculatedColumnFormula>IF(K12&lt;&gt;"",K12*$E$7,"")</calculatedColumnFormula>
    </tableColumn>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B8:H45" totalsRowShown="0" headerRowDxfId="0" dataDxfId="4" tableBorderDxfId="3" headerRowBorderDxfId="2" totalsRowBorderDxfId="1">
  <sortState ref="B5:H41">
    <sortCondition sortBy="value" ref="C5:C41"/>
  </sortState>
  <tableColumns count="7">
    <tableColumn id="1" name="No" dataDxfId="11">
      <calculatedColumnFormula>ROW()-8</calculatedColumnFormula>
    </tableColumn>
    <tableColumn id="2" name="Item" dataDxfId="10"/>
    <tableColumn id="3" name="Description" dataDxfId="9"/>
    <tableColumn id="4" name="Rating (Watt)" dataDxfId="8"/>
    <tableColumn id="5" name="Efficiency (%)" dataDxfId="7"/>
    <tableColumn id="6" name="Final Rating (Watt)" dataDxfId="6">
      <calculatedColumnFormula>IF(C9&lt;&gt;"",IF(F9&lt;&gt;"",F9*E9,E9),"")</calculatedColumnFormula>
    </tableColumn>
    <tableColumn id="7" name="Notes"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Essential">
      <a:dk1>
        <a:srgbClr val="000000"/>
      </a:dk1>
      <a:lt1>
        <a:sysClr val="window" lastClr="FFFFFF"/>
      </a:lt1>
      <a:dk2>
        <a:srgbClr val="D1282E"/>
      </a:dk2>
      <a:lt2>
        <a:srgbClr val="C8C8B1"/>
      </a:lt2>
      <a:accent1>
        <a:srgbClr val="7A7A7A"/>
      </a:accent1>
      <a:accent2>
        <a:srgbClr val="F5C201"/>
      </a:accent2>
      <a:accent3>
        <a:srgbClr val="526DB0"/>
      </a:accent3>
      <a:accent4>
        <a:srgbClr val="989AAC"/>
      </a:accent4>
      <a:accent5>
        <a:srgbClr val="DC5924"/>
      </a:accent5>
      <a:accent6>
        <a:srgbClr val="B4B392"/>
      </a:accent6>
      <a:hlink>
        <a:srgbClr val="CC9900"/>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0"/>
  <sheetViews>
    <sheetView showGridLines="0" tabSelected="1" workbookViewId="0" topLeftCell="A1">
      <selection activeCell="E7" sqref="E7:E8"/>
    </sheetView>
  </sheetViews>
  <sheetFormatPr defaultColWidth="8.8515625" defaultRowHeight="15"/>
  <cols>
    <col min="1" max="1" width="36.00390625" style="1" customWidth="1"/>
    <col min="2" max="2" width="8.140625" style="51" customWidth="1"/>
    <col min="3" max="3" width="40.28125" style="6" customWidth="1"/>
    <col min="4" max="4" width="16.421875" style="52" customWidth="1"/>
    <col min="5" max="5" width="14.8515625" style="53" customWidth="1"/>
    <col min="6" max="6" width="17.57421875" style="51" customWidth="1"/>
    <col min="7" max="7" width="16.00390625" style="15" customWidth="1"/>
    <col min="8" max="8" width="18.00390625" style="53" customWidth="1"/>
    <col min="9" max="9" width="17.421875" style="52" customWidth="1"/>
    <col min="10" max="10" width="18.421875" style="53" customWidth="1"/>
    <col min="11" max="11" width="15.8515625" style="52" customWidth="1"/>
    <col min="12" max="12" width="13.7109375" style="52" customWidth="1"/>
    <col min="13" max="13" width="9.7109375" style="6" customWidth="1"/>
    <col min="14" max="14" width="8.8515625" style="6" customWidth="1"/>
    <col min="15" max="15" width="10.8515625" style="6" customWidth="1"/>
    <col min="16" max="16384" width="8.8515625" style="6" customWidth="1"/>
  </cols>
  <sheetData>
    <row r="1" spans="2:16" s="1" customFormat="1" ht="15">
      <c r="B1" s="2"/>
      <c r="D1" s="3"/>
      <c r="E1" s="4"/>
      <c r="F1" s="2"/>
      <c r="G1" s="5"/>
      <c r="H1" s="4"/>
      <c r="I1" s="3"/>
      <c r="J1" s="4"/>
      <c r="K1" s="3"/>
      <c r="L1" s="3"/>
      <c r="M1" s="6"/>
      <c r="N1" s="6"/>
      <c r="O1" s="6"/>
      <c r="P1" s="6"/>
    </row>
    <row r="2" spans="2:12" ht="31.5">
      <c r="B2" s="61" t="s">
        <v>78</v>
      </c>
      <c r="C2" s="61"/>
      <c r="D2" s="61"/>
      <c r="E2" s="61"/>
      <c r="F2" s="61"/>
      <c r="G2" s="61"/>
      <c r="H2" s="61"/>
      <c r="I2" s="61"/>
      <c r="J2" s="61"/>
      <c r="K2" s="61"/>
      <c r="L2" s="61"/>
    </row>
    <row r="3" spans="2:12" ht="5.25" customHeight="1">
      <c r="B3" s="7"/>
      <c r="C3" s="8"/>
      <c r="D3" s="9"/>
      <c r="E3" s="10"/>
      <c r="F3" s="7"/>
      <c r="G3" s="11"/>
      <c r="H3" s="10"/>
      <c r="I3" s="9"/>
      <c r="J3" s="10"/>
      <c r="K3" s="9"/>
      <c r="L3" s="3"/>
    </row>
    <row r="4" spans="2:13" ht="24" customHeight="1">
      <c r="B4" s="7"/>
      <c r="D4" s="12" t="s">
        <v>4</v>
      </c>
      <c r="E4" s="13" t="s">
        <v>5</v>
      </c>
      <c r="F4" s="14" t="s">
        <v>58</v>
      </c>
      <c r="H4" s="16" t="s">
        <v>59</v>
      </c>
      <c r="I4" s="16" t="s">
        <v>60</v>
      </c>
      <c r="J4" s="16" t="s">
        <v>57</v>
      </c>
      <c r="K4" s="17" t="s">
        <v>48</v>
      </c>
      <c r="L4" s="3"/>
      <c r="M4" s="1"/>
    </row>
    <row r="5" spans="2:13" ht="16.5">
      <c r="B5" s="7"/>
      <c r="D5" s="12"/>
      <c r="E5" s="13"/>
      <c r="F5" s="14"/>
      <c r="H5" s="16"/>
      <c r="I5" s="16"/>
      <c r="J5" s="16"/>
      <c r="K5" s="17"/>
      <c r="L5" s="3"/>
      <c r="M5" s="1"/>
    </row>
    <row r="6" spans="2:13" ht="17.25" thickBot="1">
      <c r="B6" s="7"/>
      <c r="D6" s="12"/>
      <c r="E6" s="13"/>
      <c r="F6" s="14"/>
      <c r="H6" s="16"/>
      <c r="I6" s="16"/>
      <c r="J6" s="16"/>
      <c r="K6" s="17"/>
      <c r="L6" s="3"/>
      <c r="M6" s="1"/>
    </row>
    <row r="7" spans="2:13" ht="19.5" customHeight="1">
      <c r="B7" s="7"/>
      <c r="D7" s="18" t="s">
        <v>79</v>
      </c>
      <c r="E7" s="19">
        <v>0.132</v>
      </c>
      <c r="F7" s="20">
        <f>SUM(Table1[Rating (W)])</f>
        <v>8453</v>
      </c>
      <c r="H7" s="21">
        <f>IF(H9="kWh",SUM(Table1[Consumption per Day]),SUM(Table1[Consumption per Day])*1000)</f>
        <v>34.1596</v>
      </c>
      <c r="I7" s="21">
        <f>IF(I9="kWh",SUM(Table1[Consumption per Month])/30,SUM(Table1[Consumption per Month])*1000/30)</f>
        <v>32.16126666666667</v>
      </c>
      <c r="J7" s="22">
        <f>IF(J9="kWh",SUM(Table1[Consumption per Month]),SUM(Table1[Consumption per Month])*1000)</f>
        <v>964.8380000000002</v>
      </c>
      <c r="K7" s="23">
        <f>SUM(Table1[Monthly Cost])</f>
        <v>127.35861600000004</v>
      </c>
      <c r="L7" s="3"/>
      <c r="M7" s="1"/>
    </row>
    <row r="8" spans="2:13" ht="17.25" thickBot="1">
      <c r="B8" s="7"/>
      <c r="D8" s="24"/>
      <c r="E8" s="25"/>
      <c r="F8" s="26"/>
      <c r="H8" s="27"/>
      <c r="I8" s="27"/>
      <c r="J8" s="28"/>
      <c r="K8" s="29"/>
      <c r="L8" s="3"/>
      <c r="M8" s="1"/>
    </row>
    <row r="9" spans="2:13" ht="16.5">
      <c r="B9" s="7"/>
      <c r="D9" s="30"/>
      <c r="E9" s="31"/>
      <c r="F9" s="32" t="s">
        <v>61</v>
      </c>
      <c r="H9" s="33" t="s">
        <v>47</v>
      </c>
      <c r="I9" s="33" t="s">
        <v>47</v>
      </c>
      <c r="J9" s="33" t="s">
        <v>47</v>
      </c>
      <c r="K9" s="34"/>
      <c r="L9" s="3"/>
      <c r="M9" s="1"/>
    </row>
    <row r="10" spans="2:13" ht="6" customHeight="1">
      <c r="B10" s="2"/>
      <c r="C10" s="1"/>
      <c r="D10" s="3"/>
      <c r="E10" s="4"/>
      <c r="F10" s="2"/>
      <c r="G10" s="5"/>
      <c r="H10" s="4"/>
      <c r="I10" s="3"/>
      <c r="J10" s="4"/>
      <c r="K10" s="3"/>
      <c r="L10" s="3"/>
      <c r="M10" s="1"/>
    </row>
    <row r="11" spans="1:16" s="36" customFormat="1" ht="58.15" customHeight="1">
      <c r="A11" s="35"/>
      <c r="B11" s="54" t="s">
        <v>0</v>
      </c>
      <c r="C11" s="55" t="s">
        <v>1</v>
      </c>
      <c r="D11" s="56" t="s">
        <v>3</v>
      </c>
      <c r="E11" s="57" t="s">
        <v>30</v>
      </c>
      <c r="F11" s="58" t="s">
        <v>2</v>
      </c>
      <c r="G11" s="59" t="s">
        <v>42</v>
      </c>
      <c r="H11" s="57" t="s">
        <v>43</v>
      </c>
      <c r="I11" s="56" t="s">
        <v>44</v>
      </c>
      <c r="J11" s="57" t="s">
        <v>46</v>
      </c>
      <c r="K11" s="56" t="s">
        <v>45</v>
      </c>
      <c r="L11" s="60" t="s">
        <v>29</v>
      </c>
      <c r="M11" s="6"/>
      <c r="N11" s="6"/>
      <c r="O11" s="6"/>
      <c r="P11" s="6"/>
    </row>
    <row r="12" spans="2:12" ht="15">
      <c r="B12" s="37">
        <f>ROW()-11</f>
        <v>1</v>
      </c>
      <c r="C12" s="38" t="s">
        <v>26</v>
      </c>
      <c r="D12" s="39">
        <f aca="true" t="shared" si="0" ref="D12:D27">_xlfn.IFERROR(INDEX(Rating,MATCH(C12,Appliances,0),0),"")</f>
        <v>150</v>
      </c>
      <c r="E12" s="40">
        <v>5</v>
      </c>
      <c r="F12" s="41">
        <v>1</v>
      </c>
      <c r="G12" s="42">
        <f>IF(C12&lt;&gt;"",IF(F12&lt;&gt;"",D12*E12*F12/1000,D12*E12/1000),"")</f>
        <v>0.75</v>
      </c>
      <c r="H12" s="40">
        <v>7</v>
      </c>
      <c r="I12" s="39">
        <f>IF(G12&lt;&gt;"",IF(H12&lt;&gt;"",G12*H12,G12*7),"")</f>
        <v>5.25</v>
      </c>
      <c r="J12" s="40">
        <v>31</v>
      </c>
      <c r="K12" s="39">
        <f>IF(G12&lt;&gt;"",IF(J12&lt;&gt;"",G12*J12,G12*30),"")</f>
        <v>23.25</v>
      </c>
      <c r="L12" s="43">
        <f aca="true" t="shared" si="1" ref="L12:L30">IF(K12&lt;&gt;"",K12*$E$7,"")</f>
        <v>3.069</v>
      </c>
    </row>
    <row r="13" spans="2:12" ht="15">
      <c r="B13" s="37">
        <f aca="true" t="shared" si="2" ref="B13:B27">ROW()-11</f>
        <v>2</v>
      </c>
      <c r="C13" s="38" t="s">
        <v>63</v>
      </c>
      <c r="D13" s="39">
        <f t="shared" si="0"/>
        <v>2800</v>
      </c>
      <c r="E13" s="40">
        <v>6</v>
      </c>
      <c r="F13" s="41">
        <v>1</v>
      </c>
      <c r="G13" s="42">
        <f aca="true" t="shared" si="3" ref="G13:G27">IF(C13&lt;&gt;"",IF(F13&lt;&gt;"",D13*E13*F13/1000,D13*E13/1000),"")</f>
        <v>16.8</v>
      </c>
      <c r="H13" s="40">
        <v>7</v>
      </c>
      <c r="I13" s="39">
        <f aca="true" t="shared" si="4" ref="I13:I27">IF(G13&lt;&gt;"",IF(H13&lt;&gt;"",G13*H13,G13*7),"")</f>
        <v>117.60000000000001</v>
      </c>
      <c r="J13" s="40">
        <v>30</v>
      </c>
      <c r="K13" s="39">
        <f aca="true" t="shared" si="5" ref="K13:K27">IF(G13&lt;&gt;"",IF(J13&lt;&gt;"",G13*J13,G13*30),"")</f>
        <v>504</v>
      </c>
      <c r="L13" s="43">
        <f t="shared" si="1"/>
        <v>66.528</v>
      </c>
    </row>
    <row r="14" spans="2:12" ht="15">
      <c r="B14" s="37">
        <f t="shared" si="2"/>
        <v>3</v>
      </c>
      <c r="C14" s="38" t="s">
        <v>64</v>
      </c>
      <c r="D14" s="39">
        <f t="shared" si="0"/>
        <v>880</v>
      </c>
      <c r="E14" s="40">
        <v>1</v>
      </c>
      <c r="F14" s="41"/>
      <c r="G14" s="42">
        <f t="shared" si="3"/>
        <v>0.88</v>
      </c>
      <c r="H14" s="40"/>
      <c r="I14" s="39">
        <f t="shared" si="4"/>
        <v>6.16</v>
      </c>
      <c r="J14" s="40"/>
      <c r="K14" s="39">
        <f t="shared" si="5"/>
        <v>26.4</v>
      </c>
      <c r="L14" s="43">
        <f t="shared" si="1"/>
        <v>3.4848</v>
      </c>
    </row>
    <row r="15" spans="2:12" ht="15">
      <c r="B15" s="37">
        <f t="shared" si="2"/>
        <v>4</v>
      </c>
      <c r="C15" s="38" t="s">
        <v>12</v>
      </c>
      <c r="D15" s="39">
        <f t="shared" si="0"/>
        <v>10</v>
      </c>
      <c r="E15" s="40">
        <v>24</v>
      </c>
      <c r="F15" s="41"/>
      <c r="G15" s="42">
        <f t="shared" si="3"/>
        <v>0.24</v>
      </c>
      <c r="H15" s="40"/>
      <c r="I15" s="39">
        <f t="shared" si="4"/>
        <v>1.68</v>
      </c>
      <c r="J15" s="40"/>
      <c r="K15" s="39">
        <f t="shared" si="5"/>
        <v>7.199999999999999</v>
      </c>
      <c r="L15" s="43">
        <f t="shared" si="1"/>
        <v>0.9503999999999999</v>
      </c>
    </row>
    <row r="16" spans="2:12" ht="15">
      <c r="B16" s="37">
        <f t="shared" si="2"/>
        <v>5</v>
      </c>
      <c r="C16" s="38" t="s">
        <v>13</v>
      </c>
      <c r="D16" s="39">
        <f t="shared" si="0"/>
        <v>25</v>
      </c>
      <c r="E16" s="40">
        <v>24</v>
      </c>
      <c r="F16" s="41"/>
      <c r="G16" s="42">
        <f t="shared" si="3"/>
        <v>0.6</v>
      </c>
      <c r="H16" s="40"/>
      <c r="I16" s="39">
        <f t="shared" si="4"/>
        <v>4.2</v>
      </c>
      <c r="J16" s="40"/>
      <c r="K16" s="39">
        <f t="shared" si="5"/>
        <v>18</v>
      </c>
      <c r="L16" s="43">
        <f t="shared" si="1"/>
        <v>2.3760000000000003</v>
      </c>
    </row>
    <row r="17" spans="2:12" ht="15">
      <c r="B17" s="37">
        <f t="shared" si="2"/>
        <v>6</v>
      </c>
      <c r="C17" s="38" t="s">
        <v>14</v>
      </c>
      <c r="D17" s="39">
        <f t="shared" si="0"/>
        <v>10</v>
      </c>
      <c r="E17" s="40">
        <v>24</v>
      </c>
      <c r="F17" s="41">
        <v>1</v>
      </c>
      <c r="G17" s="42">
        <f t="shared" si="3"/>
        <v>0.24</v>
      </c>
      <c r="H17" s="40"/>
      <c r="I17" s="39">
        <f t="shared" si="4"/>
        <v>1.68</v>
      </c>
      <c r="J17" s="40"/>
      <c r="K17" s="39">
        <f t="shared" si="5"/>
        <v>7.199999999999999</v>
      </c>
      <c r="L17" s="43">
        <f t="shared" si="1"/>
        <v>0.9503999999999999</v>
      </c>
    </row>
    <row r="18" spans="2:12" ht="15">
      <c r="B18" s="37">
        <f t="shared" si="2"/>
        <v>7</v>
      </c>
      <c r="C18" s="38" t="s">
        <v>40</v>
      </c>
      <c r="D18" s="39">
        <f t="shared" si="0"/>
        <v>3</v>
      </c>
      <c r="E18" s="40">
        <v>3</v>
      </c>
      <c r="F18" s="41">
        <v>1</v>
      </c>
      <c r="G18" s="42">
        <f t="shared" si="3"/>
        <v>0.009</v>
      </c>
      <c r="H18" s="40">
        <v>7</v>
      </c>
      <c r="I18" s="39">
        <f t="shared" si="4"/>
        <v>0.063</v>
      </c>
      <c r="J18" s="40"/>
      <c r="K18" s="39">
        <f t="shared" si="5"/>
        <v>0.26999999999999996</v>
      </c>
      <c r="L18" s="43">
        <f t="shared" si="1"/>
        <v>0.03564</v>
      </c>
    </row>
    <row r="19" spans="2:12" ht="15">
      <c r="B19" s="37">
        <f t="shared" si="2"/>
        <v>8</v>
      </c>
      <c r="C19" s="38" t="s">
        <v>17</v>
      </c>
      <c r="D19" s="39">
        <f t="shared" si="0"/>
        <v>600</v>
      </c>
      <c r="E19" s="40">
        <v>0.5</v>
      </c>
      <c r="F19" s="41">
        <v>1</v>
      </c>
      <c r="G19" s="42">
        <f t="shared" si="3"/>
        <v>0.3</v>
      </c>
      <c r="H19" s="40">
        <v>5</v>
      </c>
      <c r="I19" s="39">
        <f t="shared" si="4"/>
        <v>1.5</v>
      </c>
      <c r="J19" s="40"/>
      <c r="K19" s="39">
        <f t="shared" si="5"/>
        <v>9</v>
      </c>
      <c r="L19" s="43">
        <f t="shared" si="1"/>
        <v>1.1880000000000002</v>
      </c>
    </row>
    <row r="20" spans="2:12" ht="15">
      <c r="B20" s="37">
        <f t="shared" si="2"/>
        <v>9</v>
      </c>
      <c r="C20" s="38" t="s">
        <v>15</v>
      </c>
      <c r="D20" s="39">
        <f t="shared" si="0"/>
        <v>400</v>
      </c>
      <c r="E20" s="40">
        <v>24</v>
      </c>
      <c r="F20" s="41">
        <v>1</v>
      </c>
      <c r="G20" s="42">
        <f t="shared" si="3"/>
        <v>9.6</v>
      </c>
      <c r="H20" s="40">
        <v>7</v>
      </c>
      <c r="I20" s="39">
        <f t="shared" si="4"/>
        <v>67.2</v>
      </c>
      <c r="J20" s="40"/>
      <c r="K20" s="39">
        <f t="shared" si="5"/>
        <v>288</v>
      </c>
      <c r="L20" s="43">
        <f t="shared" si="1"/>
        <v>38.016000000000005</v>
      </c>
    </row>
    <row r="21" spans="2:12" ht="15">
      <c r="B21" s="37">
        <f t="shared" si="2"/>
        <v>10</v>
      </c>
      <c r="C21" s="38" t="s">
        <v>53</v>
      </c>
      <c r="D21" s="39">
        <f t="shared" si="0"/>
        <v>600</v>
      </c>
      <c r="E21" s="40">
        <v>1</v>
      </c>
      <c r="F21" s="41">
        <v>1</v>
      </c>
      <c r="G21" s="42">
        <f t="shared" si="3"/>
        <v>0.6</v>
      </c>
      <c r="H21" s="40">
        <v>5</v>
      </c>
      <c r="I21" s="39">
        <f t="shared" si="4"/>
        <v>3</v>
      </c>
      <c r="J21" s="40">
        <v>20</v>
      </c>
      <c r="K21" s="39">
        <f t="shared" si="5"/>
        <v>12</v>
      </c>
      <c r="L21" s="43">
        <f t="shared" si="1"/>
        <v>1.584</v>
      </c>
    </row>
    <row r="22" spans="2:12" ht="15">
      <c r="B22" s="37">
        <f t="shared" si="2"/>
        <v>11</v>
      </c>
      <c r="C22" s="38" t="s">
        <v>23</v>
      </c>
      <c r="D22" s="39">
        <f t="shared" si="0"/>
        <v>600</v>
      </c>
      <c r="E22" s="40">
        <v>0.5</v>
      </c>
      <c r="F22" s="41">
        <v>1</v>
      </c>
      <c r="G22" s="42">
        <f t="shared" si="3"/>
        <v>0.3</v>
      </c>
      <c r="H22" s="40">
        <v>5</v>
      </c>
      <c r="I22" s="39">
        <f t="shared" si="4"/>
        <v>1.5</v>
      </c>
      <c r="J22" s="40">
        <v>20</v>
      </c>
      <c r="K22" s="39">
        <f t="shared" si="5"/>
        <v>6</v>
      </c>
      <c r="L22" s="43">
        <f t="shared" si="1"/>
        <v>0.792</v>
      </c>
    </row>
    <row r="23" spans="2:12" ht="15">
      <c r="B23" s="37">
        <f t="shared" si="2"/>
        <v>12</v>
      </c>
      <c r="C23" s="38" t="s">
        <v>67</v>
      </c>
      <c r="D23" s="39">
        <f t="shared" si="0"/>
        <v>65</v>
      </c>
      <c r="E23" s="40">
        <v>3</v>
      </c>
      <c r="F23" s="41">
        <v>1</v>
      </c>
      <c r="G23" s="42">
        <f t="shared" si="3"/>
        <v>0.195</v>
      </c>
      <c r="H23" s="40">
        <v>7</v>
      </c>
      <c r="I23" s="39">
        <f t="shared" si="4"/>
        <v>1.365</v>
      </c>
      <c r="J23" s="40"/>
      <c r="K23" s="39">
        <f t="shared" si="5"/>
        <v>5.8500000000000005</v>
      </c>
      <c r="L23" s="43">
        <f t="shared" si="1"/>
        <v>0.7722000000000001</v>
      </c>
    </row>
    <row r="24" spans="2:12" ht="15">
      <c r="B24" s="37">
        <f t="shared" si="2"/>
        <v>13</v>
      </c>
      <c r="C24" s="38" t="s">
        <v>21</v>
      </c>
      <c r="D24" s="39">
        <f t="shared" si="0"/>
        <v>400</v>
      </c>
      <c r="E24" s="40">
        <v>3</v>
      </c>
      <c r="F24" s="41">
        <v>1</v>
      </c>
      <c r="G24" s="42">
        <f t="shared" si="3"/>
        <v>1.2</v>
      </c>
      <c r="H24" s="40">
        <v>2</v>
      </c>
      <c r="I24" s="39">
        <f t="shared" si="4"/>
        <v>2.4</v>
      </c>
      <c r="J24" s="40">
        <v>8</v>
      </c>
      <c r="K24" s="39">
        <f t="shared" si="5"/>
        <v>9.6</v>
      </c>
      <c r="L24" s="43">
        <f t="shared" si="1"/>
        <v>1.2672</v>
      </c>
    </row>
    <row r="25" spans="2:12" ht="15">
      <c r="B25" s="37">
        <f t="shared" si="2"/>
        <v>14</v>
      </c>
      <c r="C25" s="38" t="s">
        <v>68</v>
      </c>
      <c r="D25" s="39">
        <f t="shared" si="0"/>
        <v>1150</v>
      </c>
      <c r="E25" s="40">
        <v>1</v>
      </c>
      <c r="F25" s="41">
        <v>1</v>
      </c>
      <c r="G25" s="42">
        <f t="shared" si="3"/>
        <v>1.15</v>
      </c>
      <c r="H25" s="40">
        <v>2</v>
      </c>
      <c r="I25" s="39">
        <f t="shared" si="4"/>
        <v>2.3</v>
      </c>
      <c r="J25" s="40">
        <v>8</v>
      </c>
      <c r="K25" s="39">
        <f t="shared" si="5"/>
        <v>9.2</v>
      </c>
      <c r="L25" s="43">
        <f t="shared" si="1"/>
        <v>1.2144</v>
      </c>
    </row>
    <row r="26" spans="2:12" ht="15">
      <c r="B26" s="37">
        <f t="shared" si="2"/>
        <v>15</v>
      </c>
      <c r="C26" s="38" t="s">
        <v>54</v>
      </c>
      <c r="D26" s="39">
        <f t="shared" si="0"/>
        <v>7</v>
      </c>
      <c r="E26" s="40">
        <v>10</v>
      </c>
      <c r="F26" s="41">
        <v>4</v>
      </c>
      <c r="G26" s="42">
        <f t="shared" si="3"/>
        <v>0.28</v>
      </c>
      <c r="H26" s="40">
        <v>7</v>
      </c>
      <c r="I26" s="39">
        <f t="shared" si="4"/>
        <v>1.9600000000000002</v>
      </c>
      <c r="J26" s="40"/>
      <c r="K26" s="39">
        <f t="shared" si="5"/>
        <v>8.4</v>
      </c>
      <c r="L26" s="43">
        <f t="shared" si="1"/>
        <v>1.1088</v>
      </c>
    </row>
    <row r="27" spans="2:12" ht="15">
      <c r="B27" s="37">
        <f t="shared" si="2"/>
        <v>16</v>
      </c>
      <c r="C27" s="44" t="s">
        <v>77</v>
      </c>
      <c r="D27" s="45">
        <f t="shared" si="0"/>
        <v>12</v>
      </c>
      <c r="E27" s="46">
        <v>10</v>
      </c>
      <c r="F27" s="47">
        <v>4</v>
      </c>
      <c r="G27" s="48">
        <f t="shared" si="3"/>
        <v>0.48</v>
      </c>
      <c r="H27" s="46">
        <v>7</v>
      </c>
      <c r="I27" s="45">
        <f t="shared" si="4"/>
        <v>3.36</v>
      </c>
      <c r="J27" s="46"/>
      <c r="K27" s="45">
        <f t="shared" si="5"/>
        <v>14.399999999999999</v>
      </c>
      <c r="L27" s="49">
        <f t="shared" si="1"/>
        <v>1.9007999999999998</v>
      </c>
    </row>
    <row r="28" spans="2:12" ht="15">
      <c r="B28" s="37">
        <f>ROW()-11</f>
        <v>17</v>
      </c>
      <c r="C28" s="44" t="s">
        <v>70</v>
      </c>
      <c r="D28" s="45">
        <f>_xlfn.IFERROR(INDEX(Rating,MATCH(C28,Appliances,0),0),"")</f>
        <v>728</v>
      </c>
      <c r="E28" s="46">
        <v>0.2</v>
      </c>
      <c r="F28" s="47"/>
      <c r="G28" s="48">
        <f>IF(C28&lt;&gt;"",IF(F28&lt;&gt;"",D28*E28*F28/1000,D28*E28/1000),"")</f>
        <v>0.1456</v>
      </c>
      <c r="H28" s="46"/>
      <c r="I28" s="45">
        <f>IF(G28&lt;&gt;"",IF(H28&lt;&gt;"",G28*H28,G28*7),"")</f>
        <v>1.0192</v>
      </c>
      <c r="J28" s="46"/>
      <c r="K28" s="45">
        <f>IF(G28&lt;&gt;"",IF(J28&lt;&gt;"",G28*J28,G28*30),"")</f>
        <v>4.368</v>
      </c>
      <c r="L28" s="49">
        <f t="shared" si="1"/>
        <v>0.5765760000000001</v>
      </c>
    </row>
    <row r="29" spans="2:12" ht="15">
      <c r="B29" s="50">
        <f>ROW()-11</f>
        <v>18</v>
      </c>
      <c r="C29" s="44" t="s">
        <v>72</v>
      </c>
      <c r="D29" s="45">
        <f>_xlfn.IFERROR(INDEX(Rating,MATCH(C29,Appliances,0),0),"")</f>
        <v>13</v>
      </c>
      <c r="E29" s="46">
        <v>6</v>
      </c>
      <c r="F29" s="47">
        <v>5</v>
      </c>
      <c r="G29" s="48">
        <f>IF(C29&lt;&gt;"",IF(F29&lt;&gt;"",D29*E29*F29/1000,D29*E29/1000),"")</f>
        <v>0.39</v>
      </c>
      <c r="H29" s="46"/>
      <c r="I29" s="45">
        <f>IF(G29&lt;&gt;"",IF(H29&lt;&gt;"",G29*H29,G29*7),"")</f>
        <v>2.73</v>
      </c>
      <c r="J29" s="46"/>
      <c r="K29" s="45">
        <f>IF(G29&lt;&gt;"",IF(J29&lt;&gt;"",G29*J29,G29*30),"")</f>
        <v>11.700000000000001</v>
      </c>
      <c r="L29" s="49">
        <f t="shared" si="1"/>
        <v>1.5444000000000002</v>
      </c>
    </row>
    <row r="30" spans="2:12" ht="15">
      <c r="B30" s="37">
        <f>ROW()-11</f>
        <v>19</v>
      </c>
      <c r="C30" s="44"/>
      <c r="D30" s="45" t="str">
        <f>_xlfn.IFERROR(INDEX(Rating,MATCH(C30,Appliances,0),0),"")</f>
        <v/>
      </c>
      <c r="E30" s="46"/>
      <c r="F30" s="47"/>
      <c r="G30" s="48" t="str">
        <f>IF(C30&lt;&gt;"",IF(F30&lt;&gt;"",D30*E30*F30/1000,D30*E30/1000),"")</f>
        <v/>
      </c>
      <c r="H30" s="46"/>
      <c r="I30" s="45" t="str">
        <f>IF(G30&lt;&gt;"",IF(H30&lt;&gt;"",G30*H30,G30*7),"")</f>
        <v/>
      </c>
      <c r="J30" s="46"/>
      <c r="K30" s="45" t="str">
        <f>IF(G30&lt;&gt;"",IF(J30&lt;&gt;"",G30*J30,G30*30),"")</f>
        <v/>
      </c>
      <c r="L30" s="49" t="str">
        <f t="shared" si="1"/>
        <v/>
      </c>
    </row>
    <row r="31" spans="2:12" ht="15">
      <c r="B31" s="6"/>
      <c r="D31" s="6"/>
      <c r="E31" s="6"/>
      <c r="F31" s="6"/>
      <c r="G31" s="6"/>
      <c r="H31" s="6"/>
      <c r="I31" s="6"/>
      <c r="J31" s="6"/>
      <c r="K31" s="6"/>
      <c r="L31" s="6"/>
    </row>
    <row r="32" spans="2:12" ht="15">
      <c r="B32" s="6"/>
      <c r="D32" s="6"/>
      <c r="E32" s="6"/>
      <c r="F32" s="6"/>
      <c r="G32" s="6"/>
      <c r="H32" s="6"/>
      <c r="I32" s="6"/>
      <c r="J32" s="6"/>
      <c r="K32" s="6"/>
      <c r="L32" s="6"/>
    </row>
    <row r="33" spans="2:12" ht="15">
      <c r="B33" s="6"/>
      <c r="D33" s="6"/>
      <c r="E33" s="6"/>
      <c r="F33" s="6"/>
      <c r="G33" s="6"/>
      <c r="H33" s="6"/>
      <c r="I33" s="6"/>
      <c r="J33" s="6"/>
      <c r="K33" s="6"/>
      <c r="L33" s="6"/>
    </row>
    <row r="34" spans="2:12" ht="15">
      <c r="B34" s="6"/>
      <c r="D34" s="6"/>
      <c r="E34" s="6"/>
      <c r="F34" s="6"/>
      <c r="G34" s="6"/>
      <c r="H34" s="6"/>
      <c r="I34" s="6"/>
      <c r="J34" s="6"/>
      <c r="K34" s="6"/>
      <c r="L34" s="6"/>
    </row>
    <row r="35" spans="2:12" ht="15">
      <c r="B35" s="6"/>
      <c r="D35" s="6"/>
      <c r="E35" s="6"/>
      <c r="F35" s="6"/>
      <c r="G35" s="6"/>
      <c r="H35" s="6"/>
      <c r="I35" s="6"/>
      <c r="J35" s="6"/>
      <c r="K35" s="6"/>
      <c r="L35" s="6"/>
    </row>
    <row r="36" spans="2:12" ht="15">
      <c r="B36" s="6"/>
      <c r="D36" s="6"/>
      <c r="E36" s="6"/>
      <c r="F36" s="6"/>
      <c r="G36" s="6"/>
      <c r="H36" s="6"/>
      <c r="I36" s="6"/>
      <c r="J36" s="6"/>
      <c r="K36" s="6"/>
      <c r="L36" s="6"/>
    </row>
    <row r="37" spans="2:12" ht="15">
      <c r="B37" s="6"/>
      <c r="D37" s="6"/>
      <c r="E37" s="6"/>
      <c r="F37" s="6"/>
      <c r="G37" s="6"/>
      <c r="H37" s="6"/>
      <c r="I37" s="6"/>
      <c r="J37" s="6"/>
      <c r="K37" s="6"/>
      <c r="L37" s="6"/>
    </row>
    <row r="38" spans="2:12" ht="15">
      <c r="B38" s="6"/>
      <c r="D38" s="6"/>
      <c r="E38" s="6"/>
      <c r="F38" s="6"/>
      <c r="G38" s="6"/>
      <c r="H38" s="6"/>
      <c r="I38" s="6"/>
      <c r="J38" s="6"/>
      <c r="K38" s="6"/>
      <c r="L38" s="6"/>
    </row>
    <row r="39" spans="2:12" ht="15">
      <c r="B39" s="6"/>
      <c r="D39" s="6"/>
      <c r="E39" s="6"/>
      <c r="F39" s="6"/>
      <c r="G39" s="6"/>
      <c r="H39" s="6"/>
      <c r="I39" s="6"/>
      <c r="J39" s="6"/>
      <c r="K39" s="6"/>
      <c r="L39" s="6"/>
    </row>
    <row r="40" spans="2:12" ht="15">
      <c r="B40" s="6"/>
      <c r="D40" s="6"/>
      <c r="E40" s="6"/>
      <c r="F40" s="6"/>
      <c r="G40" s="6"/>
      <c r="H40" s="6"/>
      <c r="I40" s="6"/>
      <c r="J40" s="6"/>
      <c r="K40" s="6"/>
      <c r="L40" s="6"/>
    </row>
    <row r="41" spans="2:12" ht="15">
      <c r="B41" s="6"/>
      <c r="D41" s="6"/>
      <c r="E41" s="6"/>
      <c r="F41" s="6"/>
      <c r="G41" s="6"/>
      <c r="H41" s="6"/>
      <c r="I41" s="6"/>
      <c r="J41" s="6"/>
      <c r="K41" s="6"/>
      <c r="L41" s="6"/>
    </row>
    <row r="42" spans="2:12" ht="15">
      <c r="B42" s="6"/>
      <c r="D42" s="6"/>
      <c r="E42" s="6"/>
      <c r="F42" s="6"/>
      <c r="G42" s="6"/>
      <c r="H42" s="6"/>
      <c r="I42" s="6"/>
      <c r="J42" s="6"/>
      <c r="K42" s="6"/>
      <c r="L42" s="6"/>
    </row>
    <row r="43" spans="2:12" ht="15">
      <c r="B43" s="6"/>
      <c r="D43" s="6"/>
      <c r="E43" s="6"/>
      <c r="F43" s="6"/>
      <c r="G43" s="6"/>
      <c r="H43" s="6"/>
      <c r="I43" s="6"/>
      <c r="J43" s="6"/>
      <c r="K43" s="6"/>
      <c r="L43" s="6"/>
    </row>
    <row r="44" spans="2:12" ht="15">
      <c r="B44" s="6"/>
      <c r="D44" s="6"/>
      <c r="E44" s="6"/>
      <c r="F44" s="6"/>
      <c r="G44" s="6"/>
      <c r="H44" s="6"/>
      <c r="I44" s="6"/>
      <c r="J44" s="6"/>
      <c r="K44" s="6"/>
      <c r="L44" s="6"/>
    </row>
    <row r="45" spans="2:12" ht="15">
      <c r="B45" s="6"/>
      <c r="D45" s="6"/>
      <c r="E45" s="6"/>
      <c r="F45" s="6"/>
      <c r="G45" s="6"/>
      <c r="H45" s="6"/>
      <c r="I45" s="6"/>
      <c r="J45" s="6"/>
      <c r="K45" s="6"/>
      <c r="L45" s="6"/>
    </row>
    <row r="46" spans="2:12" ht="15">
      <c r="B46" s="6"/>
      <c r="D46" s="6"/>
      <c r="E46" s="6"/>
      <c r="F46" s="6"/>
      <c r="G46" s="6"/>
      <c r="H46" s="6"/>
      <c r="I46" s="6"/>
      <c r="J46" s="6"/>
      <c r="K46" s="6"/>
      <c r="L46" s="6"/>
    </row>
    <row r="47" spans="2:12" ht="15">
      <c r="B47" s="6"/>
      <c r="D47" s="6"/>
      <c r="E47" s="6"/>
      <c r="F47" s="6"/>
      <c r="G47" s="6"/>
      <c r="H47" s="6"/>
      <c r="I47" s="6"/>
      <c r="J47" s="6"/>
      <c r="K47" s="6"/>
      <c r="L47" s="6"/>
    </row>
    <row r="48" spans="2:12" ht="15">
      <c r="B48" s="6"/>
      <c r="D48" s="6"/>
      <c r="E48" s="6"/>
      <c r="F48" s="6"/>
      <c r="G48" s="6"/>
      <c r="H48" s="6"/>
      <c r="I48" s="6"/>
      <c r="J48" s="6"/>
      <c r="K48" s="6"/>
      <c r="L48" s="6"/>
    </row>
    <row r="49" spans="2:12" ht="15">
      <c r="B49" s="6"/>
      <c r="D49" s="6"/>
      <c r="E49" s="6"/>
      <c r="F49" s="6"/>
      <c r="G49" s="6"/>
      <c r="H49" s="6"/>
      <c r="I49" s="6"/>
      <c r="J49" s="6"/>
      <c r="K49" s="6"/>
      <c r="L49" s="6"/>
    </row>
    <row r="50" spans="2:12" ht="15">
      <c r="B50" s="6"/>
      <c r="D50" s="6"/>
      <c r="E50" s="6"/>
      <c r="F50" s="6"/>
      <c r="G50" s="6"/>
      <c r="H50" s="6"/>
      <c r="I50" s="6"/>
      <c r="J50" s="6"/>
      <c r="K50" s="6"/>
      <c r="L50" s="6"/>
    </row>
    <row r="51" spans="2:12" ht="15">
      <c r="B51" s="6"/>
      <c r="D51" s="6"/>
      <c r="E51" s="6"/>
      <c r="F51" s="6"/>
      <c r="G51" s="6"/>
      <c r="H51" s="6"/>
      <c r="I51" s="6"/>
      <c r="J51" s="6"/>
      <c r="K51" s="6"/>
      <c r="L51" s="6"/>
    </row>
    <row r="52" spans="2:12" ht="15">
      <c r="B52" s="6"/>
      <c r="D52" s="6"/>
      <c r="E52" s="6"/>
      <c r="F52" s="6"/>
      <c r="G52" s="6"/>
      <c r="H52" s="6"/>
      <c r="I52" s="6"/>
      <c r="J52" s="6"/>
      <c r="K52" s="6"/>
      <c r="L52" s="6"/>
    </row>
    <row r="53" spans="2:12" ht="15">
      <c r="B53" s="6"/>
      <c r="D53" s="6"/>
      <c r="E53" s="6"/>
      <c r="F53" s="6"/>
      <c r="G53" s="6"/>
      <c r="H53" s="6"/>
      <c r="I53" s="6"/>
      <c r="J53" s="6"/>
      <c r="K53" s="6"/>
      <c r="L53" s="6"/>
    </row>
    <row r="54" spans="2:12" ht="15">
      <c r="B54" s="6"/>
      <c r="D54" s="6"/>
      <c r="E54" s="6"/>
      <c r="F54" s="6"/>
      <c r="G54" s="6"/>
      <c r="H54" s="6"/>
      <c r="I54" s="6"/>
      <c r="J54" s="6"/>
      <c r="K54" s="6"/>
      <c r="L54" s="6"/>
    </row>
    <row r="55" spans="2:12" ht="15">
      <c r="B55" s="6"/>
      <c r="D55" s="6"/>
      <c r="E55" s="6"/>
      <c r="F55" s="6"/>
      <c r="G55" s="6"/>
      <c r="H55" s="6"/>
      <c r="I55" s="6"/>
      <c r="J55" s="6"/>
      <c r="K55" s="6"/>
      <c r="L55" s="6"/>
    </row>
    <row r="56" spans="2:12" ht="15">
      <c r="B56" s="6"/>
      <c r="D56" s="6"/>
      <c r="E56" s="6"/>
      <c r="F56" s="6"/>
      <c r="G56" s="6"/>
      <c r="H56" s="6"/>
      <c r="I56" s="6"/>
      <c r="J56" s="6"/>
      <c r="K56" s="6"/>
      <c r="L56" s="6"/>
    </row>
    <row r="57" spans="2:12" ht="15">
      <c r="B57" s="6"/>
      <c r="D57" s="6"/>
      <c r="E57" s="6"/>
      <c r="F57" s="6"/>
      <c r="G57" s="6"/>
      <c r="H57" s="6"/>
      <c r="I57" s="6"/>
      <c r="J57" s="6"/>
      <c r="K57" s="6"/>
      <c r="L57" s="6"/>
    </row>
    <row r="58" spans="2:12" ht="15">
      <c r="B58" s="6"/>
      <c r="D58" s="6"/>
      <c r="E58" s="6"/>
      <c r="F58" s="6"/>
      <c r="G58" s="6"/>
      <c r="H58" s="6"/>
      <c r="I58" s="6"/>
      <c r="J58" s="6"/>
      <c r="K58" s="6"/>
      <c r="L58" s="6"/>
    </row>
    <row r="59" spans="2:12" ht="15">
      <c r="B59" s="6"/>
      <c r="D59" s="6"/>
      <c r="E59" s="6"/>
      <c r="F59" s="6"/>
      <c r="G59" s="6"/>
      <c r="H59" s="6"/>
      <c r="I59" s="6"/>
      <c r="J59" s="6"/>
      <c r="K59" s="6"/>
      <c r="L59" s="6"/>
    </row>
    <row r="60" spans="2:12" ht="15">
      <c r="B60" s="6"/>
      <c r="D60" s="6"/>
      <c r="E60" s="6"/>
      <c r="F60" s="6"/>
      <c r="G60" s="6"/>
      <c r="H60" s="6"/>
      <c r="I60" s="6"/>
      <c r="J60" s="6"/>
      <c r="K60" s="6"/>
      <c r="L60" s="6"/>
    </row>
    <row r="61" spans="2:12" ht="15">
      <c r="B61" s="6"/>
      <c r="D61" s="6"/>
      <c r="E61" s="6"/>
      <c r="F61" s="6"/>
      <c r="G61" s="6"/>
      <c r="H61" s="6"/>
      <c r="I61" s="6"/>
      <c r="J61" s="6"/>
      <c r="K61" s="6"/>
      <c r="L61" s="6"/>
    </row>
    <row r="62" spans="2:12" ht="15">
      <c r="B62" s="6"/>
      <c r="D62" s="6"/>
      <c r="E62" s="6"/>
      <c r="F62" s="6"/>
      <c r="G62" s="6"/>
      <c r="H62" s="6"/>
      <c r="I62" s="6"/>
      <c r="J62" s="6"/>
      <c r="K62" s="6"/>
      <c r="L62" s="6"/>
    </row>
    <row r="63" spans="2:12" ht="15">
      <c r="B63" s="6"/>
      <c r="D63" s="6"/>
      <c r="E63" s="6"/>
      <c r="F63" s="6"/>
      <c r="G63" s="6"/>
      <c r="H63" s="6"/>
      <c r="I63" s="6"/>
      <c r="J63" s="6"/>
      <c r="K63" s="6"/>
      <c r="L63" s="6"/>
    </row>
    <row r="64" spans="2:12" ht="15">
      <c r="B64" s="6"/>
      <c r="D64" s="6"/>
      <c r="E64" s="6"/>
      <c r="F64" s="6"/>
      <c r="G64" s="6"/>
      <c r="H64" s="6"/>
      <c r="I64" s="6"/>
      <c r="J64" s="6"/>
      <c r="K64" s="6"/>
      <c r="L64" s="6"/>
    </row>
    <row r="65" spans="2:12" ht="15">
      <c r="B65" s="6"/>
      <c r="D65" s="6"/>
      <c r="E65" s="6"/>
      <c r="F65" s="6"/>
      <c r="G65" s="6"/>
      <c r="H65" s="6"/>
      <c r="I65" s="6"/>
      <c r="J65" s="6"/>
      <c r="K65" s="6"/>
      <c r="L65" s="6"/>
    </row>
    <row r="66" spans="11:12" ht="15">
      <c r="K66" s="6"/>
      <c r="L66" s="6"/>
    </row>
    <row r="67" spans="11:12" ht="15">
      <c r="K67" s="6"/>
      <c r="L67" s="6"/>
    </row>
    <row r="68" spans="11:12" ht="15">
      <c r="K68" s="6"/>
      <c r="L68" s="6"/>
    </row>
    <row r="69" spans="11:12" ht="15">
      <c r="K69" s="6"/>
      <c r="L69" s="6"/>
    </row>
    <row r="70" spans="11:12" ht="15">
      <c r="K70" s="6"/>
      <c r="L70" s="6"/>
    </row>
  </sheetData>
  <mergeCells count="15">
    <mergeCell ref="B2:L2"/>
    <mergeCell ref="H4:H6"/>
    <mergeCell ref="I4:I6"/>
    <mergeCell ref="J4:J6"/>
    <mergeCell ref="H7:H8"/>
    <mergeCell ref="I7:I8"/>
    <mergeCell ref="K4:K6"/>
    <mergeCell ref="J7:J8"/>
    <mergeCell ref="K7:K8"/>
    <mergeCell ref="F4:F6"/>
    <mergeCell ref="E4:E6"/>
    <mergeCell ref="D4:D6"/>
    <mergeCell ref="D7:D8"/>
    <mergeCell ref="E7:E8"/>
    <mergeCell ref="F7:F8"/>
  </mergeCells>
  <dataValidations count="2">
    <dataValidation type="list" allowBlank="1" showInputMessage="1" showErrorMessage="1" sqref="C12:C30">
      <formula1>Appliances</formula1>
    </dataValidation>
    <dataValidation type="list" allowBlank="1" showInputMessage="1" showErrorMessage="1" sqref="H9:J9">
      <formula1>"kWh,Wh"</formula1>
    </dataValidation>
  </dataValidations>
  <printOptions/>
  <pageMargins left="0.7" right="0.7" top="0.75" bottom="0.75" header="0.3" footer="0.3"/>
  <pageSetup horizontalDpi="600" verticalDpi="600" orientation="portrait" paperSize="256" copies="0"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showGridLines="0" workbookViewId="0" topLeftCell="A1">
      <selection activeCell="C9" sqref="C9"/>
    </sheetView>
  </sheetViews>
  <sheetFormatPr defaultColWidth="8.8515625" defaultRowHeight="15"/>
  <cols>
    <col min="1" max="1" width="33.7109375" style="1" customWidth="1"/>
    <col min="2" max="2" width="5.8515625" style="6" customWidth="1"/>
    <col min="3" max="3" width="40.57421875" style="6" customWidth="1"/>
    <col min="4" max="4" width="15.421875" style="6" customWidth="1"/>
    <col min="5" max="5" width="18.00390625" style="52" customWidth="1"/>
    <col min="6" max="6" width="17.421875" style="6" customWidth="1"/>
    <col min="7" max="7" width="16.7109375" style="52" customWidth="1"/>
    <col min="8" max="8" width="26.57421875" style="6" customWidth="1"/>
    <col min="9" max="9" width="12.28125" style="6" customWidth="1"/>
    <col min="10" max="10" width="11.140625" style="6" customWidth="1"/>
    <col min="11" max="11" width="12.7109375" style="6" customWidth="1"/>
    <col min="12" max="14" width="8.8515625" style="6" customWidth="1"/>
    <col min="15" max="16384" width="8.8515625" style="6" customWidth="1"/>
  </cols>
  <sheetData>
    <row r="1" spans="5:7" s="1" customFormat="1" ht="15">
      <c r="E1" s="3"/>
      <c r="G1" s="3"/>
    </row>
    <row r="2" spans="2:12" ht="26.25">
      <c r="B2" s="62" t="s">
        <v>34</v>
      </c>
      <c r="C2" s="62"/>
      <c r="D2" s="62"/>
      <c r="E2" s="62"/>
      <c r="F2" s="62"/>
      <c r="G2" s="62"/>
      <c r="H2" s="62"/>
      <c r="I2" s="63"/>
      <c r="J2" s="63"/>
      <c r="K2" s="63"/>
      <c r="L2" s="1"/>
    </row>
    <row r="3" spans="2:12" ht="16.5">
      <c r="B3" s="8"/>
      <c r="C3" s="8"/>
      <c r="D3" s="8"/>
      <c r="E3" s="9"/>
      <c r="F3" s="8"/>
      <c r="G3" s="9"/>
      <c r="H3" s="8"/>
      <c r="I3" s="8"/>
      <c r="J3" s="8"/>
      <c r="K3" s="8"/>
      <c r="L3" s="1"/>
    </row>
    <row r="4" spans="2:12" ht="16.5">
      <c r="B4" s="8"/>
      <c r="C4" s="8"/>
      <c r="D4" s="72" t="s">
        <v>35</v>
      </c>
      <c r="E4" s="73"/>
      <c r="F4" s="72" t="s">
        <v>38</v>
      </c>
      <c r="G4" s="9"/>
      <c r="H4" s="8"/>
      <c r="I4" s="8"/>
      <c r="J4" s="8"/>
      <c r="K4" s="8"/>
      <c r="L4" s="1"/>
    </row>
    <row r="5" spans="2:12" ht="16.5">
      <c r="B5" s="8"/>
      <c r="C5" s="8"/>
      <c r="D5" s="72" t="s">
        <v>36</v>
      </c>
      <c r="E5" s="73"/>
      <c r="F5" s="72" t="s">
        <v>37</v>
      </c>
      <c r="G5" s="9"/>
      <c r="H5" s="8"/>
      <c r="I5" s="8"/>
      <c r="J5" s="8"/>
      <c r="K5" s="8"/>
      <c r="L5" s="1"/>
    </row>
    <row r="6" spans="2:12" ht="16.5">
      <c r="B6" s="8"/>
      <c r="C6" s="8"/>
      <c r="D6" s="72" t="s">
        <v>39</v>
      </c>
      <c r="E6" s="74">
        <f>E4*E5</f>
        <v>0</v>
      </c>
      <c r="F6" s="72" t="s">
        <v>7</v>
      </c>
      <c r="G6" s="9"/>
      <c r="H6" s="8"/>
      <c r="I6" s="8"/>
      <c r="J6" s="8"/>
      <c r="K6" s="8"/>
      <c r="L6" s="1"/>
    </row>
    <row r="7" spans="2:12" ht="16.5">
      <c r="B7" s="8"/>
      <c r="C7" s="8"/>
      <c r="D7" s="8"/>
      <c r="E7" s="9"/>
      <c r="F7" s="8"/>
      <c r="G7" s="9"/>
      <c r="H7" s="8"/>
      <c r="I7" s="8"/>
      <c r="J7" s="8"/>
      <c r="K7" s="8"/>
      <c r="L7" s="1"/>
    </row>
    <row r="8" spans="2:12" ht="34.5" customHeight="1">
      <c r="B8" s="81" t="s">
        <v>0</v>
      </c>
      <c r="C8" s="82" t="s">
        <v>9</v>
      </c>
      <c r="D8" s="82" t="s">
        <v>6</v>
      </c>
      <c r="E8" s="83" t="s">
        <v>8</v>
      </c>
      <c r="F8" s="82" t="s">
        <v>31</v>
      </c>
      <c r="G8" s="83" t="s">
        <v>32</v>
      </c>
      <c r="H8" s="84" t="s">
        <v>28</v>
      </c>
      <c r="I8" s="8"/>
      <c r="J8" s="8"/>
      <c r="K8" s="8"/>
      <c r="L8" s="1"/>
    </row>
    <row r="9" spans="2:12" ht="16.5">
      <c r="B9" s="64">
        <f>ROW()-8</f>
        <v>1</v>
      </c>
      <c r="C9" s="65" t="s">
        <v>63</v>
      </c>
      <c r="D9" s="66"/>
      <c r="E9" s="67">
        <v>3500</v>
      </c>
      <c r="F9" s="68">
        <v>0.8</v>
      </c>
      <c r="G9" s="69">
        <f aca="true" t="shared" si="0" ref="G9:G45">IF(C9&lt;&gt;"",IF(F9&lt;&gt;"",F9*E9,E9),"")</f>
        <v>2800</v>
      </c>
      <c r="H9" s="70"/>
      <c r="I9" s="8"/>
      <c r="J9" s="8"/>
      <c r="K9" s="8"/>
      <c r="L9" s="1"/>
    </row>
    <row r="10" spans="2:12" ht="16.5">
      <c r="B10" s="64">
        <f aca="true" t="shared" si="1" ref="B10:B45">ROW()-8</f>
        <v>2</v>
      </c>
      <c r="C10" s="65" t="s">
        <v>64</v>
      </c>
      <c r="D10" s="66" t="s">
        <v>11</v>
      </c>
      <c r="E10" s="67">
        <v>1100</v>
      </c>
      <c r="F10" s="68">
        <v>0.8</v>
      </c>
      <c r="G10" s="69">
        <f t="shared" si="0"/>
        <v>880</v>
      </c>
      <c r="H10" s="70"/>
      <c r="I10" s="8"/>
      <c r="J10" s="8"/>
      <c r="K10" s="8"/>
      <c r="L10" s="1"/>
    </row>
    <row r="11" spans="2:12" ht="16.5">
      <c r="B11" s="64">
        <f t="shared" si="1"/>
        <v>3</v>
      </c>
      <c r="C11" s="65" t="s">
        <v>65</v>
      </c>
      <c r="D11" s="66" t="s">
        <v>33</v>
      </c>
      <c r="E11" s="67">
        <v>750</v>
      </c>
      <c r="F11" s="68">
        <v>0.8</v>
      </c>
      <c r="G11" s="69">
        <f t="shared" si="0"/>
        <v>600</v>
      </c>
      <c r="H11" s="70"/>
      <c r="I11" s="8"/>
      <c r="J11" s="8"/>
      <c r="K11" s="8"/>
      <c r="L11" s="1"/>
    </row>
    <row r="12" spans="2:12" ht="15">
      <c r="B12" s="64">
        <f t="shared" si="1"/>
        <v>4</v>
      </c>
      <c r="C12" s="65" t="s">
        <v>13</v>
      </c>
      <c r="D12" s="66"/>
      <c r="E12" s="67">
        <v>25</v>
      </c>
      <c r="F12" s="68"/>
      <c r="G12" s="69">
        <f t="shared" si="0"/>
        <v>25</v>
      </c>
      <c r="H12" s="70"/>
      <c r="I12" s="1"/>
      <c r="J12" s="1"/>
      <c r="K12" s="1"/>
      <c r="L12" s="1"/>
    </row>
    <row r="13" spans="2:12" ht="15">
      <c r="B13" s="64">
        <f t="shared" si="1"/>
        <v>5</v>
      </c>
      <c r="C13" s="65" t="s">
        <v>72</v>
      </c>
      <c r="D13" s="66" t="s">
        <v>73</v>
      </c>
      <c r="E13" s="67">
        <v>13</v>
      </c>
      <c r="F13" s="68"/>
      <c r="G13" s="69">
        <f t="shared" si="0"/>
        <v>13</v>
      </c>
      <c r="H13" s="70"/>
      <c r="I13" s="1"/>
      <c r="J13" s="1"/>
      <c r="K13" s="1"/>
      <c r="L13" s="1"/>
    </row>
    <row r="14" spans="2:12" ht="15">
      <c r="B14" s="64">
        <f t="shared" si="1"/>
        <v>6</v>
      </c>
      <c r="C14" s="65" t="s">
        <v>53</v>
      </c>
      <c r="D14" s="66"/>
      <c r="E14" s="67">
        <v>600</v>
      </c>
      <c r="F14" s="68"/>
      <c r="G14" s="69">
        <f t="shared" si="0"/>
        <v>600</v>
      </c>
      <c r="H14" s="70"/>
      <c r="I14" s="71"/>
      <c r="J14" s="71"/>
      <c r="K14" s="71"/>
      <c r="L14" s="1"/>
    </row>
    <row r="15" spans="2:12" ht="15">
      <c r="B15" s="64">
        <f t="shared" si="1"/>
        <v>7</v>
      </c>
      <c r="C15" s="65" t="s">
        <v>66</v>
      </c>
      <c r="D15" s="66"/>
      <c r="E15" s="67">
        <v>550</v>
      </c>
      <c r="F15" s="68">
        <v>0.7</v>
      </c>
      <c r="G15" s="69">
        <f t="shared" si="0"/>
        <v>385</v>
      </c>
      <c r="H15" s="70"/>
      <c r="I15" s="71"/>
      <c r="J15" s="71"/>
      <c r="K15" s="71"/>
      <c r="L15" s="1"/>
    </row>
    <row r="16" spans="2:12" ht="15">
      <c r="B16" s="64">
        <f t="shared" si="1"/>
        <v>8</v>
      </c>
      <c r="C16" s="65" t="s">
        <v>19</v>
      </c>
      <c r="D16" s="66"/>
      <c r="E16" s="67">
        <v>1200</v>
      </c>
      <c r="F16" s="68"/>
      <c r="G16" s="69">
        <f t="shared" si="0"/>
        <v>1200</v>
      </c>
      <c r="H16" s="70"/>
      <c r="I16" s="71"/>
      <c r="J16" s="71"/>
      <c r="K16" s="71"/>
      <c r="L16" s="1"/>
    </row>
    <row r="17" spans="2:12" ht="15">
      <c r="B17" s="64">
        <f t="shared" si="1"/>
        <v>9</v>
      </c>
      <c r="C17" s="65" t="s">
        <v>18</v>
      </c>
      <c r="D17" s="66"/>
      <c r="E17" s="67">
        <v>600</v>
      </c>
      <c r="F17" s="68"/>
      <c r="G17" s="69">
        <f t="shared" si="0"/>
        <v>600</v>
      </c>
      <c r="H17" s="70"/>
      <c r="I17" s="71"/>
      <c r="J17" s="71"/>
      <c r="K17" s="71"/>
      <c r="L17" s="1"/>
    </row>
    <row r="18" spans="2:12" ht="15">
      <c r="B18" s="64">
        <f t="shared" si="1"/>
        <v>10</v>
      </c>
      <c r="C18" s="65" t="s">
        <v>69</v>
      </c>
      <c r="D18" s="66"/>
      <c r="E18" s="67">
        <v>700</v>
      </c>
      <c r="F18" s="68">
        <v>8</v>
      </c>
      <c r="G18" s="69">
        <f t="shared" si="0"/>
        <v>5600</v>
      </c>
      <c r="H18" s="70"/>
      <c r="I18" s="71"/>
      <c r="J18" s="71"/>
      <c r="K18" s="71"/>
      <c r="L18" s="1"/>
    </row>
    <row r="19" spans="2:12" ht="15">
      <c r="B19" s="64">
        <f t="shared" si="1"/>
        <v>11</v>
      </c>
      <c r="C19" s="65" t="s">
        <v>21</v>
      </c>
      <c r="D19" s="66"/>
      <c r="E19" s="67">
        <v>400</v>
      </c>
      <c r="F19" s="68"/>
      <c r="G19" s="69">
        <f t="shared" si="0"/>
        <v>400</v>
      </c>
      <c r="H19" s="70"/>
      <c r="I19" s="71"/>
      <c r="J19" s="71"/>
      <c r="K19" s="71"/>
      <c r="L19" s="1"/>
    </row>
    <row r="20" spans="2:12" ht="15">
      <c r="B20" s="64">
        <f t="shared" si="1"/>
        <v>12</v>
      </c>
      <c r="C20" s="65" t="s">
        <v>50</v>
      </c>
      <c r="D20" s="66"/>
      <c r="E20" s="67">
        <v>15</v>
      </c>
      <c r="F20" s="68"/>
      <c r="G20" s="69">
        <f t="shared" si="0"/>
        <v>15</v>
      </c>
      <c r="H20" s="70"/>
      <c r="I20" s="71"/>
      <c r="J20" s="71"/>
      <c r="K20" s="71"/>
      <c r="L20" s="1"/>
    </row>
    <row r="21" spans="2:12" ht="15">
      <c r="B21" s="64">
        <f t="shared" si="1"/>
        <v>13</v>
      </c>
      <c r="C21" s="65" t="s">
        <v>74</v>
      </c>
      <c r="D21" s="66" t="s">
        <v>75</v>
      </c>
      <c r="E21" s="67">
        <v>40</v>
      </c>
      <c r="F21" s="68"/>
      <c r="G21" s="69">
        <f t="shared" si="0"/>
        <v>40</v>
      </c>
      <c r="H21" s="70"/>
      <c r="I21" s="71"/>
      <c r="J21" s="71"/>
      <c r="K21" s="71"/>
      <c r="L21" s="1"/>
    </row>
    <row r="22" spans="2:12" ht="15">
      <c r="B22" s="64">
        <f t="shared" si="1"/>
        <v>14</v>
      </c>
      <c r="C22" s="65" t="s">
        <v>51</v>
      </c>
      <c r="D22" s="66"/>
      <c r="E22" s="67">
        <v>300</v>
      </c>
      <c r="F22" s="68"/>
      <c r="G22" s="69">
        <f t="shared" si="0"/>
        <v>300</v>
      </c>
      <c r="H22" s="70"/>
      <c r="I22" s="71"/>
      <c r="J22" s="71"/>
      <c r="K22" s="71"/>
      <c r="L22" s="1"/>
    </row>
    <row r="23" spans="2:12" ht="15">
      <c r="B23" s="64">
        <f t="shared" si="1"/>
        <v>15</v>
      </c>
      <c r="C23" s="65" t="s">
        <v>70</v>
      </c>
      <c r="D23" s="66" t="s">
        <v>71</v>
      </c>
      <c r="E23" s="67">
        <v>1400</v>
      </c>
      <c r="F23" s="68">
        <v>0.52</v>
      </c>
      <c r="G23" s="69">
        <f t="shared" si="0"/>
        <v>728</v>
      </c>
      <c r="H23" s="70"/>
      <c r="I23" s="71"/>
      <c r="J23" s="71"/>
      <c r="K23" s="71"/>
      <c r="L23" s="1"/>
    </row>
    <row r="24" spans="2:12" ht="15">
      <c r="B24" s="64">
        <f t="shared" si="1"/>
        <v>16</v>
      </c>
      <c r="C24" s="65" t="s">
        <v>52</v>
      </c>
      <c r="D24" s="66"/>
      <c r="E24" s="67">
        <v>400</v>
      </c>
      <c r="F24" s="68"/>
      <c r="G24" s="69">
        <f t="shared" si="0"/>
        <v>400</v>
      </c>
      <c r="H24" s="70"/>
      <c r="I24" s="71"/>
      <c r="J24" s="71"/>
      <c r="K24" s="71"/>
      <c r="L24" s="1"/>
    </row>
    <row r="25" spans="2:12" ht="15">
      <c r="B25" s="64">
        <f t="shared" si="1"/>
        <v>17</v>
      </c>
      <c r="C25" s="65" t="s">
        <v>14</v>
      </c>
      <c r="D25" s="66"/>
      <c r="E25" s="67">
        <v>10</v>
      </c>
      <c r="F25" s="68"/>
      <c r="G25" s="69">
        <f t="shared" si="0"/>
        <v>10</v>
      </c>
      <c r="H25" s="70"/>
      <c r="I25" s="71"/>
      <c r="J25" s="71"/>
      <c r="K25" s="71"/>
      <c r="L25" s="1"/>
    </row>
    <row r="26" spans="2:12" ht="15">
      <c r="B26" s="64">
        <f t="shared" si="1"/>
        <v>18</v>
      </c>
      <c r="C26" s="65" t="s">
        <v>67</v>
      </c>
      <c r="D26" s="66"/>
      <c r="E26" s="67">
        <v>65</v>
      </c>
      <c r="F26" s="68"/>
      <c r="G26" s="69">
        <f t="shared" si="0"/>
        <v>65</v>
      </c>
      <c r="H26" s="70"/>
      <c r="I26" s="71"/>
      <c r="J26" s="71"/>
      <c r="K26" s="71"/>
      <c r="L26" s="1"/>
    </row>
    <row r="27" spans="2:12" ht="15">
      <c r="B27" s="64">
        <f t="shared" si="1"/>
        <v>19</v>
      </c>
      <c r="C27" s="65" t="s">
        <v>56</v>
      </c>
      <c r="D27" s="66"/>
      <c r="E27" s="67">
        <v>1000</v>
      </c>
      <c r="F27" s="68"/>
      <c r="G27" s="69">
        <f t="shared" si="0"/>
        <v>1000</v>
      </c>
      <c r="H27" s="70"/>
      <c r="I27" s="71"/>
      <c r="J27" s="71"/>
      <c r="K27" s="71"/>
      <c r="L27" s="1"/>
    </row>
    <row r="28" spans="2:12" ht="15">
      <c r="B28" s="64">
        <f t="shared" si="1"/>
        <v>20</v>
      </c>
      <c r="C28" s="65" t="s">
        <v>54</v>
      </c>
      <c r="D28" s="66" t="s">
        <v>55</v>
      </c>
      <c r="E28" s="67">
        <v>7</v>
      </c>
      <c r="F28" s="68"/>
      <c r="G28" s="69">
        <f t="shared" si="0"/>
        <v>7</v>
      </c>
      <c r="H28" s="70"/>
      <c r="I28" s="71"/>
      <c r="J28" s="71"/>
      <c r="K28" s="71"/>
      <c r="L28" s="1"/>
    </row>
    <row r="29" spans="2:12" ht="15">
      <c r="B29" s="64">
        <f t="shared" si="1"/>
        <v>21</v>
      </c>
      <c r="C29" s="65" t="s">
        <v>77</v>
      </c>
      <c r="D29" s="66" t="s">
        <v>76</v>
      </c>
      <c r="E29" s="67">
        <v>12</v>
      </c>
      <c r="F29" s="68"/>
      <c r="G29" s="69">
        <f t="shared" si="0"/>
        <v>12</v>
      </c>
      <c r="H29" s="70"/>
      <c r="I29" s="71"/>
      <c r="J29" s="71"/>
      <c r="K29" s="71"/>
      <c r="L29" s="1"/>
    </row>
    <row r="30" spans="2:12" ht="15">
      <c r="B30" s="64">
        <f t="shared" si="1"/>
        <v>22</v>
      </c>
      <c r="C30" s="65" t="s">
        <v>17</v>
      </c>
      <c r="D30" s="66"/>
      <c r="E30" s="67">
        <v>600</v>
      </c>
      <c r="F30" s="68"/>
      <c r="G30" s="69">
        <f t="shared" si="0"/>
        <v>600</v>
      </c>
      <c r="H30" s="70"/>
      <c r="I30" s="71"/>
      <c r="J30" s="71"/>
      <c r="K30" s="71"/>
      <c r="L30" s="1"/>
    </row>
    <row r="31" spans="2:12" ht="15">
      <c r="B31" s="64">
        <f t="shared" si="1"/>
        <v>23</v>
      </c>
      <c r="C31" s="65" t="s">
        <v>41</v>
      </c>
      <c r="D31" s="66"/>
      <c r="E31" s="67">
        <v>3</v>
      </c>
      <c r="F31" s="68"/>
      <c r="G31" s="69">
        <f t="shared" si="0"/>
        <v>3</v>
      </c>
      <c r="H31" s="70"/>
      <c r="L31" s="1"/>
    </row>
    <row r="32" spans="2:12" ht="15">
      <c r="B32" s="64">
        <f t="shared" si="1"/>
        <v>24</v>
      </c>
      <c r="C32" s="65" t="s">
        <v>40</v>
      </c>
      <c r="D32" s="66"/>
      <c r="E32" s="67">
        <v>3</v>
      </c>
      <c r="F32" s="68"/>
      <c r="G32" s="69">
        <f t="shared" si="0"/>
        <v>3</v>
      </c>
      <c r="H32" s="70"/>
      <c r="L32" s="1"/>
    </row>
    <row r="33" spans="2:12" ht="15">
      <c r="B33" s="64">
        <f t="shared" si="1"/>
        <v>25</v>
      </c>
      <c r="C33" s="65" t="s">
        <v>24</v>
      </c>
      <c r="D33" s="66"/>
      <c r="E33" s="67">
        <v>20</v>
      </c>
      <c r="F33" s="68"/>
      <c r="G33" s="69">
        <f t="shared" si="0"/>
        <v>20</v>
      </c>
      <c r="H33" s="70"/>
      <c r="L33" s="1"/>
    </row>
    <row r="34" spans="2:12" ht="15">
      <c r="B34" s="64">
        <f t="shared" si="1"/>
        <v>26</v>
      </c>
      <c r="C34" s="65" t="s">
        <v>15</v>
      </c>
      <c r="D34" s="66"/>
      <c r="E34" s="67">
        <v>400</v>
      </c>
      <c r="F34" s="68">
        <v>1</v>
      </c>
      <c r="G34" s="69">
        <f t="shared" si="0"/>
        <v>400</v>
      </c>
      <c r="H34" s="70"/>
      <c r="I34" s="72"/>
      <c r="J34" s="72"/>
      <c r="K34" s="72"/>
      <c r="L34" s="1"/>
    </row>
    <row r="35" spans="2:12" ht="15">
      <c r="B35" s="64">
        <f t="shared" si="1"/>
        <v>27</v>
      </c>
      <c r="C35" s="65" t="s">
        <v>22</v>
      </c>
      <c r="D35" s="66"/>
      <c r="E35" s="67">
        <v>400</v>
      </c>
      <c r="F35" s="68"/>
      <c r="G35" s="69">
        <f t="shared" si="0"/>
        <v>400</v>
      </c>
      <c r="H35" s="70"/>
      <c r="I35" s="71"/>
      <c r="J35" s="71"/>
      <c r="K35" s="71"/>
      <c r="L35" s="1"/>
    </row>
    <row r="36" spans="2:12" ht="15">
      <c r="B36" s="64">
        <f t="shared" si="1"/>
        <v>28</v>
      </c>
      <c r="C36" s="65" t="s">
        <v>25</v>
      </c>
      <c r="D36" s="66"/>
      <c r="E36" s="67">
        <v>10</v>
      </c>
      <c r="F36" s="68"/>
      <c r="G36" s="69">
        <f t="shared" si="0"/>
        <v>10</v>
      </c>
      <c r="H36" s="70"/>
      <c r="I36" s="71"/>
      <c r="J36" s="71"/>
      <c r="K36" s="71"/>
      <c r="L36" s="1"/>
    </row>
    <row r="37" spans="2:12" ht="15">
      <c r="B37" s="64">
        <f t="shared" si="1"/>
        <v>29</v>
      </c>
      <c r="C37" s="65" t="s">
        <v>26</v>
      </c>
      <c r="D37" s="66" t="s">
        <v>62</v>
      </c>
      <c r="E37" s="67">
        <v>150</v>
      </c>
      <c r="F37" s="68">
        <v>1</v>
      </c>
      <c r="G37" s="69">
        <f t="shared" si="0"/>
        <v>150</v>
      </c>
      <c r="H37" s="70"/>
      <c r="I37" s="71"/>
      <c r="J37" s="71"/>
      <c r="K37" s="71"/>
      <c r="L37" s="1"/>
    </row>
    <row r="38" spans="2:12" ht="15">
      <c r="B38" s="64">
        <f t="shared" si="1"/>
        <v>30</v>
      </c>
      <c r="C38" s="65" t="s">
        <v>27</v>
      </c>
      <c r="D38" s="66" t="s">
        <v>10</v>
      </c>
      <c r="E38" s="67">
        <v>125</v>
      </c>
      <c r="F38" s="68"/>
      <c r="G38" s="69">
        <f t="shared" si="0"/>
        <v>125</v>
      </c>
      <c r="H38" s="70"/>
      <c r="I38" s="71"/>
      <c r="J38" s="71"/>
      <c r="K38" s="71"/>
      <c r="L38" s="1"/>
    </row>
    <row r="39" spans="2:12" ht="15">
      <c r="B39" s="64">
        <f t="shared" si="1"/>
        <v>31</v>
      </c>
      <c r="C39" s="65" t="s">
        <v>23</v>
      </c>
      <c r="D39" s="66"/>
      <c r="E39" s="67">
        <v>600</v>
      </c>
      <c r="F39" s="68"/>
      <c r="G39" s="69">
        <f t="shared" si="0"/>
        <v>600</v>
      </c>
      <c r="H39" s="70"/>
      <c r="I39" s="71"/>
      <c r="J39" s="71"/>
      <c r="K39" s="71"/>
      <c r="L39" s="1"/>
    </row>
    <row r="40" spans="2:12" ht="15">
      <c r="B40" s="64">
        <f t="shared" si="1"/>
        <v>32</v>
      </c>
      <c r="C40" s="65" t="s">
        <v>20</v>
      </c>
      <c r="D40" s="66"/>
      <c r="E40" s="67">
        <v>200</v>
      </c>
      <c r="F40" s="68"/>
      <c r="G40" s="69">
        <f t="shared" si="0"/>
        <v>200</v>
      </c>
      <c r="H40" s="70"/>
      <c r="I40" s="71"/>
      <c r="J40" s="71"/>
      <c r="K40" s="71"/>
      <c r="L40" s="1"/>
    </row>
    <row r="41" spans="2:12" ht="15">
      <c r="B41" s="64">
        <f t="shared" si="1"/>
        <v>33</v>
      </c>
      <c r="C41" s="65" t="s">
        <v>68</v>
      </c>
      <c r="D41" s="66"/>
      <c r="E41" s="67">
        <v>2300</v>
      </c>
      <c r="F41" s="68">
        <v>0.5</v>
      </c>
      <c r="G41" s="69">
        <f t="shared" si="0"/>
        <v>1150</v>
      </c>
      <c r="H41" s="70"/>
      <c r="I41" s="71"/>
      <c r="J41" s="71"/>
      <c r="K41" s="71"/>
      <c r="L41" s="1"/>
    </row>
    <row r="42" spans="2:12" ht="15">
      <c r="B42" s="64">
        <f t="shared" si="1"/>
        <v>34</v>
      </c>
      <c r="C42" s="65" t="s">
        <v>16</v>
      </c>
      <c r="D42" s="66"/>
      <c r="E42" s="67">
        <v>1000</v>
      </c>
      <c r="F42" s="68"/>
      <c r="G42" s="69">
        <f t="shared" si="0"/>
        <v>1000</v>
      </c>
      <c r="H42" s="70"/>
      <c r="I42" s="71"/>
      <c r="J42" s="71"/>
      <c r="K42" s="71"/>
      <c r="L42" s="1"/>
    </row>
    <row r="43" spans="2:12" ht="15">
      <c r="B43" s="64">
        <f t="shared" si="1"/>
        <v>35</v>
      </c>
      <c r="C43" s="65" t="s">
        <v>49</v>
      </c>
      <c r="D43" s="66"/>
      <c r="E43" s="67">
        <v>400</v>
      </c>
      <c r="F43" s="68"/>
      <c r="G43" s="69">
        <f t="shared" si="0"/>
        <v>400</v>
      </c>
      <c r="H43" s="70"/>
      <c r="I43" s="71"/>
      <c r="J43" s="71"/>
      <c r="K43" s="71"/>
      <c r="L43" s="1"/>
    </row>
    <row r="44" spans="2:12" ht="15">
      <c r="B44" s="64">
        <f t="shared" si="1"/>
        <v>36</v>
      </c>
      <c r="C44" s="65" t="s">
        <v>12</v>
      </c>
      <c r="D44" s="66"/>
      <c r="E44" s="67">
        <v>10</v>
      </c>
      <c r="F44" s="68"/>
      <c r="G44" s="69">
        <f t="shared" si="0"/>
        <v>10</v>
      </c>
      <c r="H44" s="70"/>
      <c r="I44" s="71"/>
      <c r="J44" s="71"/>
      <c r="K44" s="71"/>
      <c r="L44" s="1"/>
    </row>
    <row r="45" spans="2:12" ht="15">
      <c r="B45" s="64">
        <f t="shared" si="1"/>
        <v>37</v>
      </c>
      <c r="C45" s="75"/>
      <c r="D45" s="76"/>
      <c r="E45" s="77"/>
      <c r="F45" s="78"/>
      <c r="G45" s="79" t="str">
        <f t="shared" si="0"/>
        <v/>
      </c>
      <c r="H45" s="80"/>
      <c r="I45" s="71"/>
      <c r="J45" s="71"/>
      <c r="K45" s="71"/>
      <c r="L45" s="1"/>
    </row>
    <row r="46" spans="5:12" ht="15">
      <c r="E46" s="6"/>
      <c r="G46" s="6"/>
      <c r="I46" s="71"/>
      <c r="J46" s="71"/>
      <c r="K46" s="71"/>
      <c r="L46" s="1"/>
    </row>
    <row r="47" spans="5:12" ht="15">
      <c r="E47" s="6"/>
      <c r="G47" s="6"/>
      <c r="I47" s="71"/>
      <c r="J47" s="71"/>
      <c r="K47" s="71"/>
      <c r="L47" s="1"/>
    </row>
    <row r="48" spans="5:12" ht="15">
      <c r="E48" s="6"/>
      <c r="G48" s="6"/>
      <c r="I48" s="71"/>
      <c r="J48" s="71"/>
      <c r="K48" s="71"/>
      <c r="L48" s="1"/>
    </row>
    <row r="49" spans="5:12" ht="15">
      <c r="E49" s="6"/>
      <c r="G49" s="6"/>
      <c r="I49" s="71"/>
      <c r="J49" s="71"/>
      <c r="K49" s="71"/>
      <c r="L49" s="1"/>
    </row>
    <row r="50" spans="5:12" ht="15">
      <c r="E50" s="6"/>
      <c r="G50" s="6"/>
      <c r="I50" s="71"/>
      <c r="J50" s="71"/>
      <c r="K50" s="71"/>
      <c r="L50" s="1"/>
    </row>
    <row r="51" spans="5:12" ht="15">
      <c r="E51" s="6"/>
      <c r="G51" s="6"/>
      <c r="I51" s="71"/>
      <c r="J51" s="71"/>
      <c r="K51" s="71"/>
      <c r="L51" s="1"/>
    </row>
    <row r="52" spans="5:12" ht="15">
      <c r="E52" s="6"/>
      <c r="G52" s="6"/>
      <c r="I52" s="71"/>
      <c r="J52" s="71"/>
      <c r="K52" s="71"/>
      <c r="L52" s="1"/>
    </row>
    <row r="53" spans="5:12" ht="15">
      <c r="E53" s="6"/>
      <c r="G53" s="6"/>
      <c r="I53" s="71"/>
      <c r="J53" s="71"/>
      <c r="K53" s="71"/>
      <c r="L53" s="1"/>
    </row>
    <row r="54" spans="5:12" ht="15">
      <c r="E54" s="6"/>
      <c r="G54" s="6"/>
      <c r="I54" s="71"/>
      <c r="J54" s="71"/>
      <c r="K54" s="71"/>
      <c r="L54" s="1"/>
    </row>
    <row r="55" spans="5:12" ht="15">
      <c r="E55" s="6"/>
      <c r="G55" s="6"/>
      <c r="I55" s="71"/>
      <c r="J55" s="71"/>
      <c r="K55" s="71"/>
      <c r="L55" s="1"/>
    </row>
    <row r="56" spans="5:12" ht="15">
      <c r="E56" s="6"/>
      <c r="G56" s="6"/>
      <c r="I56" s="71"/>
      <c r="J56" s="71"/>
      <c r="K56" s="71"/>
      <c r="L56" s="1"/>
    </row>
    <row r="57" spans="5:12" ht="15">
      <c r="E57" s="6"/>
      <c r="G57" s="6"/>
      <c r="I57" s="71"/>
      <c r="J57" s="71"/>
      <c r="K57" s="71"/>
      <c r="L57" s="1"/>
    </row>
    <row r="58" spans="5:12" ht="15">
      <c r="E58" s="6"/>
      <c r="G58" s="6"/>
      <c r="I58" s="71"/>
      <c r="J58" s="71"/>
      <c r="K58" s="71"/>
      <c r="L58" s="1"/>
    </row>
    <row r="59" spans="5:12" ht="15">
      <c r="E59" s="6"/>
      <c r="G59" s="6"/>
      <c r="I59" s="71"/>
      <c r="J59" s="71"/>
      <c r="K59" s="71"/>
      <c r="L59" s="1"/>
    </row>
    <row r="60" spans="5:12" ht="15">
      <c r="E60" s="6"/>
      <c r="G60" s="6"/>
      <c r="I60" s="71"/>
      <c r="J60" s="71"/>
      <c r="K60" s="71"/>
      <c r="L60" s="1"/>
    </row>
    <row r="61" spans="5:12" ht="15">
      <c r="E61" s="6"/>
      <c r="G61" s="6"/>
      <c r="I61" s="71"/>
      <c r="J61" s="71"/>
      <c r="K61" s="71"/>
      <c r="L61" s="1"/>
    </row>
    <row r="62" spans="5:12" ht="15">
      <c r="E62" s="6"/>
      <c r="G62" s="6"/>
      <c r="I62" s="71"/>
      <c r="J62" s="71"/>
      <c r="K62" s="71"/>
      <c r="L62" s="1"/>
    </row>
    <row r="63" spans="5:12" ht="15">
      <c r="E63" s="6"/>
      <c r="G63" s="6"/>
      <c r="I63" s="71"/>
      <c r="J63" s="71"/>
      <c r="K63" s="71"/>
      <c r="L63" s="1"/>
    </row>
    <row r="64" spans="5:12" ht="15">
      <c r="E64" s="6"/>
      <c r="G64" s="6"/>
      <c r="I64" s="1"/>
      <c r="J64" s="1"/>
      <c r="K64" s="1"/>
      <c r="L64" s="1"/>
    </row>
    <row r="65" spans="5:12" ht="15">
      <c r="E65" s="6"/>
      <c r="G65" s="6"/>
      <c r="I65" s="1"/>
      <c r="J65" s="1"/>
      <c r="K65" s="1"/>
      <c r="L65" s="1"/>
    </row>
    <row r="66" spans="5:12" ht="15">
      <c r="E66" s="6"/>
      <c r="G66" s="6"/>
      <c r="I66" s="1"/>
      <c r="J66" s="1"/>
      <c r="K66" s="1"/>
      <c r="L66" s="1"/>
    </row>
    <row r="67" spans="5:12" ht="15">
      <c r="E67" s="6"/>
      <c r="G67" s="6"/>
      <c r="I67" s="1"/>
      <c r="J67" s="1"/>
      <c r="K67" s="1"/>
      <c r="L67" s="1"/>
    </row>
    <row r="68" spans="5:12" ht="15">
      <c r="E68" s="6"/>
      <c r="G68" s="6"/>
      <c r="I68" s="1"/>
      <c r="J68" s="1"/>
      <c r="K68" s="1"/>
      <c r="L68" s="1"/>
    </row>
    <row r="69" spans="5:12" ht="15">
      <c r="E69" s="6"/>
      <c r="G69" s="6"/>
      <c r="I69" s="1"/>
      <c r="J69" s="1"/>
      <c r="K69" s="1"/>
      <c r="L69" s="1"/>
    </row>
    <row r="70" spans="5:12" ht="15">
      <c r="E70" s="6"/>
      <c r="G70" s="6"/>
      <c r="I70" s="1"/>
      <c r="J70" s="1"/>
      <c r="K70" s="1"/>
      <c r="L70" s="1"/>
    </row>
    <row r="71" spans="5:12" ht="15">
      <c r="E71" s="6"/>
      <c r="G71" s="6"/>
      <c r="I71" s="1"/>
      <c r="J71" s="1"/>
      <c r="K71" s="1"/>
      <c r="L71" s="1"/>
    </row>
    <row r="72" spans="5:12" ht="15">
      <c r="E72" s="6"/>
      <c r="G72" s="6"/>
      <c r="I72" s="1"/>
      <c r="J72" s="1"/>
      <c r="K72" s="1"/>
      <c r="L72" s="1"/>
    </row>
    <row r="73" spans="5:12" ht="15">
      <c r="E73" s="6"/>
      <c r="G73" s="6"/>
      <c r="I73" s="1"/>
      <c r="J73" s="1"/>
      <c r="K73" s="1"/>
      <c r="L73" s="1"/>
    </row>
    <row r="74" spans="5:12" ht="15">
      <c r="E74" s="6"/>
      <c r="G74" s="6"/>
      <c r="I74" s="1"/>
      <c r="J74" s="1"/>
      <c r="K74" s="1"/>
      <c r="L74" s="1"/>
    </row>
    <row r="75" spans="5:12" ht="15">
      <c r="E75" s="6"/>
      <c r="G75" s="6"/>
      <c r="I75" s="1"/>
      <c r="J75" s="1"/>
      <c r="K75" s="1"/>
      <c r="L75" s="1"/>
    </row>
    <row r="76" spans="5:12" ht="15">
      <c r="E76" s="6"/>
      <c r="G76" s="6"/>
      <c r="I76" s="1"/>
      <c r="J76" s="1"/>
      <c r="K76" s="1"/>
      <c r="L76" s="1"/>
    </row>
    <row r="77" spans="5:12" ht="15">
      <c r="E77" s="6"/>
      <c r="G77" s="6"/>
      <c r="I77" s="1"/>
      <c r="J77" s="1"/>
      <c r="K77" s="1"/>
      <c r="L77" s="1"/>
    </row>
    <row r="78" spans="5:12" ht="15">
      <c r="E78" s="6"/>
      <c r="G78" s="6"/>
      <c r="I78" s="1"/>
      <c r="J78" s="1"/>
      <c r="K78" s="1"/>
      <c r="L78" s="1"/>
    </row>
    <row r="79" spans="5:12" ht="15">
      <c r="E79" s="6"/>
      <c r="G79" s="6"/>
      <c r="I79" s="1"/>
      <c r="J79" s="1"/>
      <c r="K79" s="1"/>
      <c r="L79" s="1"/>
    </row>
    <row r="80" spans="5:12" ht="15">
      <c r="E80" s="6"/>
      <c r="G80" s="6"/>
      <c r="I80" s="1"/>
      <c r="J80" s="1"/>
      <c r="K80" s="1"/>
      <c r="L80" s="1"/>
    </row>
    <row r="81" spans="5:12" ht="15">
      <c r="E81" s="6"/>
      <c r="G81" s="6"/>
      <c r="I81" s="1"/>
      <c r="J81" s="1"/>
      <c r="K81" s="1"/>
      <c r="L81" s="1"/>
    </row>
    <row r="82" spans="5:12" ht="15">
      <c r="E82" s="6"/>
      <c r="G82" s="6"/>
      <c r="I82" s="1"/>
      <c r="J82" s="1"/>
      <c r="K82" s="1"/>
      <c r="L82" s="1"/>
    </row>
    <row r="83" spans="5:12" ht="15">
      <c r="E83" s="6"/>
      <c r="G83" s="6"/>
      <c r="I83" s="1"/>
      <c r="J83" s="1"/>
      <c r="K83" s="1"/>
      <c r="L83" s="1"/>
    </row>
    <row r="84" spans="5:12" ht="15">
      <c r="E84" s="6"/>
      <c r="G84" s="6"/>
      <c r="I84" s="1"/>
      <c r="J84" s="1"/>
      <c r="K84" s="1"/>
      <c r="L84" s="1"/>
    </row>
    <row r="85" spans="5:12" ht="15">
      <c r="E85" s="6"/>
      <c r="G85" s="6"/>
      <c r="I85" s="1"/>
      <c r="J85" s="1"/>
      <c r="K85" s="1"/>
      <c r="L85" s="1"/>
    </row>
    <row r="86" spans="5:12" ht="15">
      <c r="E86" s="6"/>
      <c r="G86" s="6"/>
      <c r="I86" s="1"/>
      <c r="J86" s="1"/>
      <c r="K86" s="1"/>
      <c r="L86" s="1"/>
    </row>
    <row r="87" spans="5:12" ht="15">
      <c r="E87" s="6"/>
      <c r="G87" s="6"/>
      <c r="I87" s="1"/>
      <c r="J87" s="1"/>
      <c r="K87" s="1"/>
      <c r="L87" s="1"/>
    </row>
    <row r="88" spans="5:12" ht="15">
      <c r="E88" s="6"/>
      <c r="G88" s="6"/>
      <c r="I88" s="1"/>
      <c r="J88" s="1"/>
      <c r="K88" s="1"/>
      <c r="L88" s="1"/>
    </row>
    <row r="89" spans="5:12" ht="15">
      <c r="E89" s="6"/>
      <c r="G89" s="6"/>
      <c r="I89" s="1"/>
      <c r="J89" s="1"/>
      <c r="K89" s="1"/>
      <c r="L89" s="1"/>
    </row>
    <row r="90" spans="5:12" ht="15">
      <c r="E90" s="6"/>
      <c r="G90" s="6"/>
      <c r="I90" s="1"/>
      <c r="J90" s="1"/>
      <c r="K90" s="1"/>
      <c r="L90" s="1"/>
    </row>
    <row r="91" spans="5:12" ht="15">
      <c r="E91" s="6"/>
      <c r="G91" s="6"/>
      <c r="I91" s="1"/>
      <c r="J91" s="1"/>
      <c r="K91" s="1"/>
      <c r="L91" s="1"/>
    </row>
    <row r="92" spans="5:12" ht="15">
      <c r="E92" s="6"/>
      <c r="G92" s="6"/>
      <c r="I92" s="1"/>
      <c r="J92" s="1"/>
      <c r="K92" s="1"/>
      <c r="L92" s="1"/>
    </row>
    <row r="93" spans="5:12" ht="15">
      <c r="E93" s="6"/>
      <c r="G93" s="6"/>
      <c r="I93" s="1"/>
      <c r="J93" s="1"/>
      <c r="K93" s="1"/>
      <c r="L93" s="1"/>
    </row>
    <row r="94" spans="5:12" ht="15">
      <c r="E94" s="6"/>
      <c r="G94" s="6"/>
      <c r="I94" s="1"/>
      <c r="J94" s="1"/>
      <c r="K94" s="1"/>
      <c r="L94" s="1"/>
    </row>
    <row r="95" spans="5:12" ht="15">
      <c r="E95" s="6"/>
      <c r="G95" s="6"/>
      <c r="I95" s="1"/>
      <c r="J95" s="1"/>
      <c r="K95" s="1"/>
      <c r="L95" s="1"/>
    </row>
    <row r="96" spans="5:12" ht="15">
      <c r="E96" s="6"/>
      <c r="G96" s="6"/>
      <c r="I96" s="1"/>
      <c r="J96" s="1"/>
      <c r="K96" s="1"/>
      <c r="L96" s="1"/>
    </row>
    <row r="97" spans="5:12" ht="15">
      <c r="E97" s="6"/>
      <c r="G97" s="6"/>
      <c r="I97" s="1"/>
      <c r="J97" s="1"/>
      <c r="K97" s="1"/>
      <c r="L97" s="1"/>
    </row>
    <row r="98" spans="5:12" ht="15">
      <c r="E98" s="6"/>
      <c r="G98" s="6"/>
      <c r="I98" s="1"/>
      <c r="J98" s="1"/>
      <c r="K98" s="1"/>
      <c r="L98" s="1"/>
    </row>
    <row r="99" spans="5:12" ht="15">
      <c r="E99" s="6"/>
      <c r="G99" s="6"/>
      <c r="I99" s="1"/>
      <c r="J99" s="1"/>
      <c r="K99" s="1"/>
      <c r="L99" s="1"/>
    </row>
    <row r="100" spans="5:12" ht="15">
      <c r="E100" s="6"/>
      <c r="G100" s="6"/>
      <c r="I100" s="1"/>
      <c r="J100" s="1"/>
      <c r="K100" s="1"/>
      <c r="L100" s="1"/>
    </row>
    <row r="101" spans="5:12" ht="15">
      <c r="E101" s="6"/>
      <c r="G101" s="6"/>
      <c r="I101" s="1"/>
      <c r="J101" s="1"/>
      <c r="K101" s="1"/>
      <c r="L101" s="1"/>
    </row>
    <row r="102" spans="5:12" ht="15">
      <c r="E102" s="6"/>
      <c r="G102" s="6"/>
      <c r="I102" s="1"/>
      <c r="J102" s="1"/>
      <c r="K102" s="1"/>
      <c r="L102" s="1"/>
    </row>
    <row r="103" spans="5:12" ht="15">
      <c r="E103" s="6"/>
      <c r="G103" s="6"/>
      <c r="I103" s="1"/>
      <c r="J103" s="1"/>
      <c r="K103" s="1"/>
      <c r="L103" s="1"/>
    </row>
    <row r="104" spans="5:12" ht="15">
      <c r="E104" s="6"/>
      <c r="G104" s="6"/>
      <c r="I104" s="1"/>
      <c r="J104" s="1"/>
      <c r="K104" s="1"/>
      <c r="L104" s="1"/>
    </row>
    <row r="105" spans="5:12" ht="15">
      <c r="E105" s="6"/>
      <c r="G105" s="6"/>
      <c r="I105" s="1"/>
      <c r="J105" s="1"/>
      <c r="K105" s="1"/>
      <c r="L105" s="1"/>
    </row>
    <row r="106" spans="5:12" ht="15">
      <c r="E106" s="6"/>
      <c r="G106" s="6"/>
      <c r="I106" s="1"/>
      <c r="J106" s="1"/>
      <c r="K106" s="1"/>
      <c r="L106" s="1"/>
    </row>
    <row r="107" spans="5:12" ht="15">
      <c r="E107" s="6"/>
      <c r="G107" s="6"/>
      <c r="I107" s="1"/>
      <c r="J107" s="1"/>
      <c r="K107" s="1"/>
      <c r="L107" s="1"/>
    </row>
    <row r="108" spans="5:12" ht="15">
      <c r="E108" s="6"/>
      <c r="G108" s="6"/>
      <c r="I108" s="1"/>
      <c r="J108" s="1"/>
      <c r="K108" s="1"/>
      <c r="L108" s="1"/>
    </row>
    <row r="109" spans="5:12" ht="15">
      <c r="E109" s="6"/>
      <c r="G109" s="6"/>
      <c r="I109" s="1"/>
      <c r="J109" s="1"/>
      <c r="K109" s="1"/>
      <c r="L109" s="1"/>
    </row>
    <row r="110" spans="5:12" ht="15">
      <c r="E110" s="6"/>
      <c r="G110" s="6"/>
      <c r="I110" s="1"/>
      <c r="J110" s="1"/>
      <c r="K110" s="1"/>
      <c r="L110" s="1"/>
    </row>
    <row r="111" spans="5:12" ht="15">
      <c r="E111" s="6"/>
      <c r="G111" s="6"/>
      <c r="I111" s="1"/>
      <c r="J111" s="1"/>
      <c r="K111" s="1"/>
      <c r="L111" s="1"/>
    </row>
    <row r="112" spans="5:7" ht="15">
      <c r="E112" s="6"/>
      <c r="G112" s="6"/>
    </row>
    <row r="113" spans="5:7" ht="15">
      <c r="E113" s="6"/>
      <c r="G113" s="6"/>
    </row>
    <row r="114" spans="5:7" ht="15">
      <c r="E114" s="6"/>
      <c r="G114" s="6"/>
    </row>
  </sheetData>
  <mergeCells count="1">
    <mergeCell ref="B2:H2"/>
  </mergeCells>
  <printOptions/>
  <pageMargins left="0.7" right="0.7" top="0.75" bottom="0.75" header="0.3" footer="0.3"/>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2016-12-20T16:06:32Z</dcterms:created>
  <dcterms:modified xsi:type="dcterms:W3CDTF">2016-12-20T20:59:26Z</dcterms:modified>
  <cp:category/>
  <cp:version/>
  <cp:contentType/>
  <cp:contentStatus/>
</cp:coreProperties>
</file>