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ate1904="1"/>
  <bookViews>
    <workbookView xWindow="165" yWindow="45" windowWidth="9915" windowHeight="5640" activeTab="0"/>
  </bookViews>
  <sheets>
    <sheet name="NewNatResOption" sheetId="1" r:id="rId1"/>
  </sheets>
  <definedNames/>
  <calcPr calcId="145621" iterate="1" iterateCount="100" iterateDelta="0.001"/>
</workbook>
</file>

<file path=xl/comments1.xml><?xml version="1.0" encoding="utf-8"?>
<comments xmlns="http://schemas.openxmlformats.org/spreadsheetml/2006/main">
  <authors>
    <author>Aswath Damodaran</author>
  </authors>
  <commentList>
    <comment ref="F15" authorId="0">
      <text>
        <r>
          <rPr>
            <sz val="9"/>
            <rFont val="Geneva"/>
            <family val="2"/>
          </rPr>
          <t>This is the estimated quantity (in barrels, ounces, tonnes) of the resource in the reserve.</t>
        </r>
      </text>
    </comment>
    <comment ref="F16" authorId="0">
      <text>
        <r>
          <rPr>
            <sz val="9"/>
            <rFont val="Geneva"/>
            <family val="2"/>
          </rPr>
          <t>This is the current price per unit of the resource.</t>
        </r>
      </text>
    </comment>
    <comment ref="F17" authorId="0">
      <text>
        <r>
          <rPr>
            <sz val="9"/>
            <rFont val="Geneva"/>
            <family val="2"/>
          </rPr>
          <t>This is the cost associated with extracting each unit of the resource.</t>
        </r>
      </text>
    </comment>
    <comment ref="F18" authorId="0">
      <text>
        <r>
          <rPr>
            <sz val="9"/>
            <rFont val="Geneva"/>
            <family val="2"/>
          </rPr>
          <t>This is the annualized standard deviation in the price of the resource.</t>
        </r>
      </text>
    </comment>
    <comment ref="F20" authorId="0">
      <text>
        <r>
          <rPr>
            <sz val="9"/>
            <rFont val="Geneva"/>
            <family val="2"/>
          </rPr>
          <t xml:space="preserve">This is the expected after-tax cash flow each year after the resource is developed. </t>
        </r>
      </text>
    </comment>
    <comment ref="F23" authorId="0">
      <text>
        <r>
          <rPr>
            <sz val="9"/>
            <rFont val="Geneva"/>
            <family val="2"/>
          </rPr>
          <t>This is the up-front development cost to make the undeveloped reserve into a developed one.</t>
        </r>
      </text>
    </comment>
    <comment ref="F25" authorId="0">
      <text>
        <r>
          <rPr>
            <sz val="9"/>
            <rFont val="Geneva"/>
            <family val="2"/>
          </rPr>
          <t xml:space="preserve">This is when you relinquish the rights to the reserve. </t>
        </r>
      </text>
    </comment>
    <comment ref="F27" authorId="0">
      <text>
        <r>
          <rPr>
            <sz val="9"/>
            <rFont val="Geneva"/>
            <family val="2"/>
          </rPr>
          <t>This is the government bond rate, corresponding to the life.</t>
        </r>
      </text>
    </comment>
  </commentList>
</comments>
</file>

<file path=xl/sharedStrings.xml><?xml version="1.0" encoding="utf-8"?>
<sst xmlns="http://schemas.openxmlformats.org/spreadsheetml/2006/main" count="32" uniqueCount="29">
  <si>
    <t>VALUING A NATURAL RESOURCE OPTION</t>
  </si>
  <si>
    <t>Inputs relating the underlying asset</t>
  </si>
  <si>
    <t>(in units)</t>
  </si>
  <si>
    <t>(in currency)</t>
  </si>
  <si>
    <t>(In currency)</t>
  </si>
  <si>
    <t>(in %)</t>
  </si>
  <si>
    <t>Inputs relating to the option</t>
  </si>
  <si>
    <t>(in years)</t>
  </si>
  <si>
    <t>General Inputs</t>
  </si>
  <si>
    <t>VALUING A LONG TERM OPTION/WARRANT</t>
  </si>
  <si>
    <t>Stock Price</t>
  </si>
  <si>
    <t>Strike Price</t>
  </si>
  <si>
    <t>T.Bond rate</t>
  </si>
  <si>
    <t>Variance</t>
  </si>
  <si>
    <t>Annualized dividend yield</t>
  </si>
  <si>
    <t>d1</t>
  </si>
  <si>
    <t>N(d1)</t>
  </si>
  <si>
    <t>d2</t>
  </si>
  <si>
    <t>N(d2)</t>
  </si>
  <si>
    <t>Value of the natural resource option</t>
  </si>
  <si>
    <t>Enter the estimated reserves of the natural resource</t>
  </si>
  <si>
    <t>Enter the current price of the natural resource, per unit</t>
  </si>
  <si>
    <t>Enter the marginal cost per unit of extracting the natural resource</t>
  </si>
  <si>
    <t>Enter the standard deviation in the price of the natural resource (ln)</t>
  </si>
  <si>
    <t>Enter the estimated annual after-tax cashflow after developing resource</t>
  </si>
  <si>
    <t>Enter the present value of the cost of developing the resource option</t>
  </si>
  <si>
    <t>Enter when the rights to resource will be relinquished</t>
  </si>
  <si>
    <t>Enter the riskless rate that corresponds to the option lifetime</t>
  </si>
  <si>
    <t>Expiration (in yrs)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</si>
</sst>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</numFmts>
  <fonts count="16">
    <font>
      <sz val="10"/>
      <name val="Geneva"/>
      <family val="2"/>
    </font>
    <font>
      <sz val="10"/>
      <name val="Arial"/>
      <family val="2"/>
    </font>
    <font>
      <sz val="9"/>
      <name val="Geneva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8"/>
      <name val="Geneva"/>
      <family val="2"/>
    </font>
    <font>
      <sz val="10"/>
      <color theme="1"/>
      <name val="Geneva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/>
    <xf numFmtId="7" fontId="8" fillId="0" borderId="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6" fontId="9" fillId="0" borderId="1" xfId="16" applyNumberFormat="1" applyFont="1" applyBorder="1" applyAlignment="1">
      <alignment horizontal="center"/>
    </xf>
    <xf numFmtId="10" fontId="9" fillId="0" borderId="2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/>
    </xf>
    <xf numFmtId="10" fontId="10" fillId="0" borderId="0" xfId="0" applyNumberFormat="1" applyFont="1"/>
    <xf numFmtId="5" fontId="9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7" fontId="9" fillId="2" borderId="0" xfId="0" applyNumberFormat="1" applyFont="1" applyFill="1" applyBorder="1" applyAlignment="1">
      <alignment horizontal="center" vertical="center"/>
    </xf>
    <xf numFmtId="10" fontId="9" fillId="2" borderId="0" xfId="0" applyNumberFormat="1" applyFont="1" applyFill="1" applyBorder="1" applyAlignment="1">
      <alignment horizontal="center" vertical="center"/>
    </xf>
    <xf numFmtId="5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19050</xdr:rowOff>
    </xdr:from>
    <xdr:ext cx="4543425" cy="1990725"/>
    <xdr:sp macro="" textlink="">
      <xdr:nvSpPr>
        <xdr:cNvPr id="2" name="TextBox 1"/>
        <xdr:cNvSpPr txBox="1"/>
      </xdr:nvSpPr>
      <xdr:spPr>
        <a:xfrm>
          <a:off x="361950" y="914400"/>
          <a:ext cx="4543425" cy="1990725"/>
        </a:xfrm>
        <a:prstGeom prst="rect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Assumptions</a:t>
          </a:r>
        </a:p>
        <a:p>
          <a:r>
            <a:rPr lang="en-US" sz="1100"/>
            <a:t>1. All the assumptions underlying the Black-Scholes model apply</a:t>
          </a:r>
        </a:p>
        <a:p>
          <a:r>
            <a:rPr lang="en-US" sz="1100"/>
            <a:t>2. The estimated reserves of the natural resource are known.</a:t>
          </a:r>
        </a:p>
        <a:p>
          <a:endParaRPr lang="en-US" sz="1100"/>
        </a:p>
        <a:p>
          <a:r>
            <a:rPr lang="en-US" sz="1100" b="1"/>
            <a:t>The user has to input the following variables</a:t>
          </a:r>
        </a:p>
        <a:p>
          <a:r>
            <a:rPr lang="en-US" sz="1100" b="0"/>
            <a:t>1. Present value of estimated reserves, net of royalties and marginal costs.</a:t>
          </a:r>
        </a:p>
        <a:p>
          <a:r>
            <a:rPr lang="en-US" sz="1100" b="0"/>
            <a:t>2. Variance in the price of the natural resource.</a:t>
          </a:r>
        </a:p>
        <a:p>
          <a:r>
            <a:rPr lang="en-US" sz="1100" b="0"/>
            <a:t>3. Present value of the cost of developing the natural resource.</a:t>
          </a:r>
        </a:p>
        <a:p>
          <a:r>
            <a:rPr lang="en-US" sz="1100" b="0"/>
            <a:t>4. Riskless interest rate that corresponds to relinquishment period.</a:t>
          </a:r>
        </a:p>
        <a:p>
          <a:r>
            <a:rPr lang="en-US" sz="1100" b="0"/>
            <a:t>5. Length of the relinquishment period on resource reserves.</a:t>
          </a:r>
        </a:p>
        <a:p>
          <a:r>
            <a:rPr lang="en-US" sz="1100" b="0"/>
            <a:t>6. Expected annual after-tax cashflow from resource after it is developed.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Grid">
      <a:dk1>
        <a:sysClr val="windowText" lastClr="000000"/>
      </a:dk1>
      <a:lt1>
        <a:sysClr val="window" lastClr="FFFFFF"/>
      </a:lt1>
      <a:dk2>
        <a:srgbClr val="534949"/>
      </a:dk2>
      <a:lt2>
        <a:srgbClr val="CCD1B9"/>
      </a:lt2>
      <a:accent1>
        <a:srgbClr val="C66951"/>
      </a:accent1>
      <a:accent2>
        <a:srgbClr val="BF974D"/>
      </a:accent2>
      <a:accent3>
        <a:srgbClr val="928B70"/>
      </a:accent3>
      <a:accent4>
        <a:srgbClr val="87706B"/>
      </a:accent4>
      <a:accent5>
        <a:srgbClr val="94734E"/>
      </a:accent5>
      <a:accent6>
        <a:srgbClr val="6F777D"/>
      </a:accent6>
      <a:hlink>
        <a:srgbClr val="CC9900"/>
      </a:hlink>
      <a:folHlink>
        <a:srgbClr val="C0C0C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9"/>
  <sheetViews>
    <sheetView showGridLines="0" tabSelected="1" workbookViewId="0" topLeftCell="A1">
      <selection activeCell="F15" sqref="F15"/>
    </sheetView>
  </sheetViews>
  <sheetFormatPr defaultColWidth="12.375" defaultRowHeight="12.75"/>
  <cols>
    <col min="1" max="1" width="4.75390625" style="2" customWidth="1"/>
    <col min="2" max="2" width="15.00390625" style="2" customWidth="1"/>
    <col min="3" max="3" width="14.375" style="2" customWidth="1"/>
    <col min="4" max="4" width="12.75390625" style="2" customWidth="1"/>
    <col min="5" max="5" width="14.625" style="2" customWidth="1"/>
    <col min="6" max="6" width="12.75390625" style="2" customWidth="1"/>
    <col min="7" max="7" width="14.00390625" style="2" bestFit="1" customWidth="1"/>
    <col min="8" max="9" width="12.375" style="2" customWidth="1"/>
    <col min="10" max="16384" width="12.375" style="2" customWidth="1"/>
  </cols>
  <sheetData>
    <row r="1" ht="24" customHeight="1"/>
    <row r="2" spans="2:7" s="3" customFormat="1" ht="27">
      <c r="B2" s="1" t="s">
        <v>0</v>
      </c>
      <c r="C2" s="4"/>
      <c r="D2" s="4"/>
      <c r="E2" s="4"/>
      <c r="F2" s="4"/>
      <c r="G2" s="4"/>
    </row>
    <row r="3" spans="1:7" s="6" customFormat="1" ht="20.1" customHeight="1">
      <c r="A3" s="5"/>
      <c r="B3" s="5"/>
      <c r="C3" s="5"/>
      <c r="D3" s="5"/>
      <c r="E3" s="5"/>
      <c r="F3" s="5"/>
      <c r="G3" s="5"/>
    </row>
    <row r="4" ht="20.1" customHeight="1">
      <c r="B4" s="7"/>
    </row>
    <row r="5" ht="20.1" customHeight="1"/>
    <row r="6" ht="20.1" customHeight="1"/>
    <row r="7" ht="20.1" customHeight="1"/>
    <row r="8" ht="20.1" customHeight="1">
      <c r="B8" s="7"/>
    </row>
    <row r="9" ht="20.1" customHeight="1"/>
    <row r="10" ht="20.1" customHeight="1"/>
    <row r="11" ht="20.1" customHeight="1"/>
    <row r="12" ht="20.1" customHeight="1"/>
    <row r="13" ht="20.1" customHeight="1"/>
    <row r="14" spans="2:7" ht="20.1" customHeight="1">
      <c r="B14" s="9" t="s">
        <v>1</v>
      </c>
      <c r="C14" s="10"/>
      <c r="D14" s="10"/>
      <c r="E14" s="10"/>
      <c r="F14" s="10"/>
      <c r="G14" s="10"/>
    </row>
    <row r="15" spans="2:7" ht="20.1" customHeight="1">
      <c r="B15" s="10" t="s">
        <v>20</v>
      </c>
      <c r="C15" s="10"/>
      <c r="D15" s="10"/>
      <c r="E15" s="10"/>
      <c r="F15" s="26">
        <v>100000</v>
      </c>
      <c r="G15" s="21" t="s">
        <v>2</v>
      </c>
    </row>
    <row r="16" spans="2:7" ht="19.5" customHeight="1">
      <c r="B16" s="10" t="s">
        <v>21</v>
      </c>
      <c r="C16" s="10"/>
      <c r="D16" s="10"/>
      <c r="E16" s="10"/>
      <c r="F16" s="27">
        <v>22.5</v>
      </c>
      <c r="G16" s="21" t="s">
        <v>3</v>
      </c>
    </row>
    <row r="17" spans="2:7" ht="19.5" customHeight="1">
      <c r="B17" s="22" t="s">
        <v>22</v>
      </c>
      <c r="C17" s="20"/>
      <c r="D17" s="20"/>
      <c r="E17" s="20"/>
      <c r="F17" s="27">
        <v>10</v>
      </c>
      <c r="G17" s="21" t="s">
        <v>4</v>
      </c>
    </row>
    <row r="18" spans="2:7" ht="20.1" customHeight="1">
      <c r="B18" s="19" t="s">
        <v>23</v>
      </c>
      <c r="C18" s="19"/>
      <c r="D18" s="19"/>
      <c r="E18" s="19"/>
      <c r="F18" s="28">
        <v>0.3</v>
      </c>
      <c r="G18" s="21" t="s">
        <v>5</v>
      </c>
    </row>
    <row r="19" spans="2:7" ht="20.1" customHeight="1">
      <c r="B19" s="19"/>
      <c r="C19" s="19"/>
      <c r="D19" s="19"/>
      <c r="E19" s="19"/>
      <c r="F19" s="25"/>
      <c r="G19" s="21"/>
    </row>
    <row r="20" spans="2:7" ht="20.1" customHeight="1">
      <c r="B20" s="19" t="s">
        <v>24</v>
      </c>
      <c r="C20" s="19"/>
      <c r="D20" s="19"/>
      <c r="E20" s="19"/>
      <c r="F20" s="29">
        <v>50000</v>
      </c>
      <c r="G20" s="21" t="s">
        <v>3</v>
      </c>
    </row>
    <row r="21" spans="2:7" ht="20.1" customHeight="1">
      <c r="B21" s="19"/>
      <c r="C21" s="19"/>
      <c r="D21" s="19"/>
      <c r="E21" s="19"/>
      <c r="F21" s="25"/>
      <c r="G21" s="21"/>
    </row>
    <row r="22" spans="2:7" ht="33" customHeight="1">
      <c r="B22" s="9" t="s">
        <v>6</v>
      </c>
      <c r="C22" s="10"/>
      <c r="D22" s="10"/>
      <c r="E22" s="11"/>
      <c r="F22" s="25"/>
      <c r="G22" s="21"/>
    </row>
    <row r="23" spans="2:7" ht="20.1" customHeight="1">
      <c r="B23" s="19" t="s">
        <v>25</v>
      </c>
      <c r="C23" s="19"/>
      <c r="D23" s="19"/>
      <c r="E23" s="19"/>
      <c r="F23" s="29">
        <v>1000000</v>
      </c>
      <c r="G23" s="21" t="s">
        <v>3</v>
      </c>
    </row>
    <row r="24" spans="2:7" ht="20.1" customHeight="1">
      <c r="B24" s="19"/>
      <c r="C24" s="19"/>
      <c r="D24" s="19"/>
      <c r="E24" s="19"/>
      <c r="F24" s="25"/>
      <c r="G24" s="21"/>
    </row>
    <row r="25" spans="2:7" ht="20.1" customHeight="1">
      <c r="B25" s="10" t="s">
        <v>26</v>
      </c>
      <c r="C25" s="10"/>
      <c r="D25" s="10"/>
      <c r="F25" s="30">
        <v>10</v>
      </c>
      <c r="G25" s="21" t="s">
        <v>7</v>
      </c>
    </row>
    <row r="26" spans="2:7" ht="27" customHeight="1">
      <c r="B26" s="9" t="s">
        <v>8</v>
      </c>
      <c r="C26" s="10"/>
      <c r="D26" s="10"/>
      <c r="E26" s="11"/>
      <c r="F26" s="25"/>
      <c r="G26" s="21"/>
    </row>
    <row r="27" spans="2:7" ht="20.1" customHeight="1">
      <c r="B27" s="10" t="s">
        <v>27</v>
      </c>
      <c r="C27" s="10"/>
      <c r="D27" s="10"/>
      <c r="E27" s="11"/>
      <c r="F27" s="28">
        <v>0.08</v>
      </c>
      <c r="G27" s="21" t="s">
        <v>5</v>
      </c>
    </row>
    <row r="28" spans="2:7" ht="20.1" customHeight="1">
      <c r="B28" s="10"/>
      <c r="C28" s="10"/>
      <c r="D28" s="10"/>
      <c r="E28" s="10"/>
      <c r="F28" s="10"/>
      <c r="G28" s="10"/>
    </row>
    <row r="29" spans="2:7" ht="20.1" customHeight="1">
      <c r="B29" s="9" t="s">
        <v>9</v>
      </c>
      <c r="C29" s="10"/>
      <c r="D29" s="10"/>
      <c r="E29" s="10"/>
      <c r="F29" s="10"/>
      <c r="G29" s="10"/>
    </row>
    <row r="30" spans="2:7" ht="20.1" customHeight="1">
      <c r="B30" s="2" t="s">
        <v>10</v>
      </c>
      <c r="C30" s="12">
        <f>F15*(F16-F17)</f>
        <v>1250000</v>
      </c>
      <c r="D30" s="10"/>
      <c r="E30" s="10" t="s">
        <v>12</v>
      </c>
      <c r="F30" s="10"/>
      <c r="G30" s="13">
        <f>F27</f>
        <v>0.08</v>
      </c>
    </row>
    <row r="31" spans="2:7" ht="20.1" customHeight="1">
      <c r="B31" s="2" t="s">
        <v>11</v>
      </c>
      <c r="C31" s="12">
        <f>F23</f>
        <v>1000000</v>
      </c>
      <c r="D31" s="10"/>
      <c r="E31" s="10" t="s">
        <v>13</v>
      </c>
      <c r="F31" s="10"/>
      <c r="G31" s="14">
        <f>F18^2</f>
        <v>0.09</v>
      </c>
    </row>
    <row r="32" spans="2:7" ht="20.1" customHeight="1">
      <c r="B32" s="2" t="s">
        <v>28</v>
      </c>
      <c r="C32" s="15">
        <f>F25</f>
        <v>10</v>
      </c>
      <c r="D32" s="10"/>
      <c r="E32" s="10" t="s">
        <v>14</v>
      </c>
      <c r="F32" s="10"/>
      <c r="G32" s="16">
        <f>F20/(F15*(F16-F17))</f>
        <v>0.04</v>
      </c>
    </row>
    <row r="33" spans="2:7" ht="20.1" customHeight="1">
      <c r="B33" s="10"/>
      <c r="C33" s="9"/>
      <c r="D33" s="10"/>
      <c r="E33" s="10"/>
      <c r="F33" s="10"/>
      <c r="G33" s="17"/>
    </row>
    <row r="34" spans="2:7" ht="20.1" customHeight="1">
      <c r="B34" s="10" t="s">
        <v>15</v>
      </c>
      <c r="C34" s="24">
        <f>(LN(C30/C31)+(G30-G32+(G31/2))*C32)/(((G31)^(0.5))*(C32^0.5))</f>
        <v>1.131192626158228</v>
      </c>
      <c r="D34" s="11"/>
      <c r="E34" s="11"/>
      <c r="F34" s="10"/>
      <c r="G34" s="10"/>
    </row>
    <row r="35" spans="2:7" ht="20.1" customHeight="1">
      <c r="B35" s="10" t="s">
        <v>16</v>
      </c>
      <c r="C35" s="24">
        <f>NORMSDIST(C34)</f>
        <v>0.8710129875630642</v>
      </c>
      <c r="D35" s="10"/>
      <c r="E35" s="10"/>
      <c r="F35" s="10"/>
      <c r="G35" s="10"/>
    </row>
    <row r="36" spans="2:7" ht="20.1" customHeight="1">
      <c r="B36" s="10" t="s">
        <v>17</v>
      </c>
      <c r="C36" s="24">
        <f>C34-((G31^0.5)*(C32^(0.5)))</f>
        <v>0.18250932810771414</v>
      </c>
      <c r="D36" s="11"/>
      <c r="E36" s="11"/>
      <c r="F36" s="10"/>
      <c r="G36" s="10"/>
    </row>
    <row r="37" spans="2:7" ht="20.1" customHeight="1">
      <c r="B37" s="10" t="s">
        <v>18</v>
      </c>
      <c r="C37" s="24">
        <f>NORMSDIST(C36)</f>
        <v>0.5724084827350517</v>
      </c>
      <c r="D37" s="10"/>
      <c r="E37" s="10"/>
      <c r="F37" s="10"/>
      <c r="G37" s="10"/>
    </row>
    <row r="38" spans="2:7" ht="20.1" customHeight="1">
      <c r="B38" s="10"/>
      <c r="C38" s="10"/>
      <c r="D38" s="10"/>
      <c r="E38" s="10"/>
      <c r="F38" s="10"/>
      <c r="G38" s="10"/>
    </row>
    <row r="39" spans="2:9" ht="20.1" customHeight="1">
      <c r="B39" s="23" t="s">
        <v>19</v>
      </c>
      <c r="C39" s="9"/>
      <c r="D39" s="9"/>
      <c r="E39" s="18">
        <f>(EXP((0-G32)*C32))*C30*C35-C31*(EXP((0-G30)*C32))*C37</f>
        <v>472622.12180188985</v>
      </c>
      <c r="F39" s="10"/>
      <c r="G39" s="9"/>
      <c r="I39" s="8"/>
    </row>
  </sheetData>
  <mergeCells count="3">
    <mergeCell ref="B18:E19"/>
    <mergeCell ref="B20:E21"/>
    <mergeCell ref="B23:E24"/>
  </mergeCells>
  <printOptions/>
  <pageMargins left="0.75" right="0.75" top="1" bottom="1" header="0.5" footer="0.5"/>
  <pageSetup horizontalDpi="600" verticalDpi="600" orientation="landscape" copies="0"/>
  <headerFooter alignWithMargins="0">
    <oddHeader>&amp;COPTION WORKSHEET: NATURAL RESOURCE OPTIONS</oddHeader>
  </headerFooter>
  <rowBreaks count="2" manualBreakCount="2">
    <brk id="35" max="16383" man="1"/>
    <brk id="52" max="1638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Stern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Devang</cp:lastModifiedBy>
  <dcterms:created xsi:type="dcterms:W3CDTF">1998-10-01T16:22:40Z</dcterms:created>
  <dcterms:modified xsi:type="dcterms:W3CDTF">2016-09-29T19:30:02Z</dcterms:modified>
  <cp:category/>
  <cp:version/>
  <cp:contentType/>
  <cp:contentStatus/>
</cp:coreProperties>
</file>