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ate1904="1"/>
  <bookViews>
    <workbookView xWindow="165" yWindow="0" windowWidth="25605" windowHeight="16065" activeTab="0"/>
  </bookViews>
  <sheets>
    <sheet name="Operating Lease Converter" sheetId="1" r:id="rId1"/>
    <sheet name="Sheet3" sheetId="3" state="hidden" r:id="rId2"/>
  </sheets>
  <definedNames/>
  <calcPr calcId="145621" iterate="1" iterateCount="2000" iterateDelta="0.001"/>
</workbook>
</file>

<file path=xl/comments1.xml><?xml version="1.0" encoding="utf-8"?>
<comments xmlns="http://schemas.openxmlformats.org/spreadsheetml/2006/main">
  <authors>
    <author>Aswath Damodaran</author>
  </authors>
  <commentList>
    <comment ref="D20" authorId="0">
      <text>
        <r>
          <rPr>
            <sz val="9"/>
            <rFont val="Geneva"/>
            <family val="2"/>
          </rPr>
          <t>If your company is rated, use the actual rating. If you want to use a synthetic rating, use the synthetic ratings worksheet (available under spreadsheets).</t>
        </r>
      </text>
    </comment>
    <comment ref="E41" authorId="0">
      <text>
        <r>
          <rPr>
            <sz val="9"/>
            <rFont val="Geneva"/>
            <family val="2"/>
          </rPr>
          <t>I have used an approximation here. If you want to see the more complete adjustment, see below.</t>
        </r>
      </text>
    </comment>
  </commentList>
</comments>
</file>

<file path=xl/sharedStrings.xml><?xml version="1.0" encoding="utf-8"?>
<sst xmlns="http://schemas.openxmlformats.org/spreadsheetml/2006/main" count="27" uniqueCount="25">
  <si>
    <t>Full Operating lease adjustment</t>
  </si>
  <si>
    <t>Adjusted Operating Income</t>
  </si>
  <si>
    <t>Operating Lease Converter</t>
  </si>
  <si>
    <t>Inputs</t>
  </si>
  <si>
    <t>Operating Lease Commitments (From footnote to financials)</t>
  </si>
  <si>
    <t>Year</t>
  </si>
  <si>
    <t>Commitment</t>
  </si>
  <si>
    <t>6 and beyond</t>
  </si>
  <si>
    <t>From the current financial statements, enter the following</t>
  </si>
  <si>
    <t>Output</t>
  </si>
  <si>
    <t>Converting Operating Leases into debt</t>
  </si>
  <si>
    <t>Present Value</t>
  </si>
  <si>
    <t>Restated Financials</t>
  </si>
  <si>
    <t>Reported Operating Income (EBIT)</t>
  </si>
  <si>
    <t>Reported Debt</t>
  </si>
  <si>
    <t>Reported Interest Expenses</t>
  </si>
  <si>
    <t>Number of years embedded in yr 6 estimate</t>
  </si>
  <si>
    <t>Operating Income with Operating leases reclassified as debt</t>
  </si>
  <si>
    <t>Debt with Operating leases reclassified as debt</t>
  </si>
  <si>
    <t>Reported Operating income</t>
  </si>
  <si>
    <t xml:space="preserve"> + Current year's operating lease expense</t>
  </si>
  <si>
    <t xml:space="preserve"> - Depreciation on leased asset</t>
  </si>
  <si>
    <t>Debt Value of leases</t>
  </si>
  <si>
    <t>Operating lease expense in current year</t>
  </si>
  <si>
    <t>Pre-tax Cost of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</si>
</sst>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3">
    <font>
      <sz val="9"/>
      <name val="Geneva"/>
      <family val="2"/>
    </font>
    <font>
      <sz val="10"/>
      <name val="Arial"/>
      <family val="2"/>
    </font>
    <font>
      <sz val="8"/>
      <name val="Geneva"/>
      <family val="2"/>
    </font>
    <font>
      <sz val="14"/>
      <name val="Times"/>
      <family val="2"/>
    </font>
    <font>
      <sz val="12"/>
      <name val="Calibri Light"/>
      <family val="2"/>
    </font>
    <font>
      <sz val="11"/>
      <name val="Calibri Light"/>
      <family val="2"/>
    </font>
    <font>
      <b/>
      <sz val="24"/>
      <name val="Cambria"/>
      <family val="1"/>
      <scheme val="major"/>
    </font>
    <font>
      <b/>
      <sz val="11"/>
      <name val="Calibri Light"/>
      <family val="2"/>
    </font>
    <font>
      <b/>
      <sz val="12"/>
      <color theme="0"/>
      <name val="Calibri Light"/>
      <family val="2"/>
    </font>
    <font>
      <sz val="11"/>
      <color theme="0"/>
      <name val="Calibri Light"/>
      <family val="2"/>
    </font>
    <font>
      <sz val="11"/>
      <color theme="1"/>
      <name val="Calibri"/>
      <family val="2"/>
    </font>
    <font>
      <b/>
      <sz val="8"/>
      <name val="Geneva"/>
      <family val="2"/>
    </font>
    <font>
      <sz val="9"/>
      <color theme="1"/>
      <name val="Geneva"/>
      <family val="2"/>
      <scheme val="minor"/>
    </font>
  </fonts>
  <fills count="5">
    <fill>
      <patternFill/>
    </fill>
    <fill>
      <patternFill patternType="gray125"/>
    </fill>
    <fill>
      <patternFill patternType="solid">
        <fgColor rgb="FFE6E9F2"/>
        <bgColor indexed="64"/>
      </patternFill>
    </fill>
    <fill>
      <patternFill patternType="solid">
        <fgColor theme="9" tint="-0.24997000396251678"/>
        <bgColor indexed="64"/>
      </patternFill>
    </fill>
    <fill>
      <patternFill patternType="solid">
        <fgColor rgb="FFEEE8DA"/>
        <bgColor indexed="64"/>
      </patternFill>
    </fill>
  </fills>
  <borders count="16">
    <border>
      <left/>
      <right/>
      <top/>
      <bottom/>
      <diagonal/>
    </border>
    <border>
      <left style="thin"/>
      <right style="thin"/>
      <top style="thin"/>
      <bottom style="thin"/>
    </border>
    <border>
      <left style="medium"/>
      <right style="medium"/>
      <top style="medium"/>
      <bottom style="medium"/>
    </border>
    <border>
      <left style="thin"/>
      <right style="thin"/>
      <top style="thin"/>
      <bottom/>
    </border>
    <border>
      <left style="thin"/>
      <right style="thin"/>
      <top style="thin"/>
      <bottom style="thin">
        <color theme="9" tint="-0.24993999302387238"/>
      </bottom>
    </border>
    <border>
      <left style="thin"/>
      <right style="thin"/>
      <top style="thin">
        <color theme="9" tint="-0.24993999302387238"/>
      </top>
      <bottom style="thin">
        <color theme="9" tint="-0.24993999302387238"/>
      </bottom>
    </border>
    <border>
      <left style="thin"/>
      <right style="thin"/>
      <top style="thin">
        <color theme="9" tint="-0.24993999302387238"/>
      </top>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style="medium"/>
      <top/>
      <bottom style="medium"/>
    </border>
    <border>
      <left/>
      <right style="medium"/>
      <top style="medium"/>
      <bottom/>
    </border>
    <border>
      <left/>
      <right style="medium"/>
      <top/>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
    <xf numFmtId="0" fontId="0" fillId="0" borderId="0" xfId="0"/>
    <xf numFmtId="0" fontId="0" fillId="0" borderId="0" xfId="0" applyFont="1"/>
    <xf numFmtId="0" fontId="3" fillId="0" borderId="0" xfId="0" applyFont="1" applyAlignment="1">
      <alignment horizontal="centerContinuous"/>
    </xf>
    <xf numFmtId="0" fontId="3" fillId="0" borderId="0" xfId="0" applyFont="1"/>
    <xf numFmtId="0" fontId="4" fillId="0" borderId="0" xfId="0" applyFont="1" applyAlignment="1">
      <alignment horizontal="centerContinuous"/>
    </xf>
    <xf numFmtId="0" fontId="4" fillId="0" borderId="0" xfId="0" applyFont="1"/>
    <xf numFmtId="0" fontId="4" fillId="0" borderId="0" xfId="0" applyFont="1" applyBorder="1" applyAlignment="1">
      <alignment horizontal="centerContinuous"/>
    </xf>
    <xf numFmtId="0" fontId="4" fillId="0" borderId="0" xfId="0" applyFont="1" applyAlignment="1">
      <alignment horizontal="left"/>
    </xf>
    <xf numFmtId="0" fontId="5" fillId="0" borderId="0" xfId="0" applyFont="1"/>
    <xf numFmtId="0" fontId="5" fillId="0" borderId="1" xfId="0" applyFont="1" applyBorder="1" applyAlignment="1">
      <alignment horizontal="center"/>
    </xf>
    <xf numFmtId="0" fontId="6" fillId="0" borderId="0" xfId="0" applyFont="1" applyAlignment="1">
      <alignment horizontal="center" vertical="center"/>
    </xf>
    <xf numFmtId="0" fontId="7" fillId="0" borderId="1" xfId="0" applyFont="1" applyBorder="1" applyAlignment="1">
      <alignment horizontal="center"/>
    </xf>
    <xf numFmtId="0" fontId="4" fillId="0" borderId="0" xfId="0" applyFont="1" applyBorder="1" applyAlignment="1">
      <alignment horizontal="left"/>
    </xf>
    <xf numFmtId="0" fontId="6" fillId="0" borderId="0" xfId="0" applyFont="1" applyAlignment="1">
      <alignment vertical="center"/>
    </xf>
    <xf numFmtId="0" fontId="5" fillId="0" borderId="0" xfId="0" applyFont="1" applyAlignment="1">
      <alignment vertical="center"/>
    </xf>
    <xf numFmtId="0" fontId="7" fillId="0" borderId="1" xfId="0" applyFont="1" applyBorder="1" applyAlignment="1">
      <alignment horizontal="center" vertical="center"/>
    </xf>
    <xf numFmtId="0" fontId="5" fillId="0" borderId="2" xfId="0" applyFont="1" applyBorder="1" applyAlignment="1">
      <alignment vertical="center"/>
    </xf>
    <xf numFmtId="0" fontId="0" fillId="0" borderId="0" xfId="0" applyFont="1" applyAlignment="1">
      <alignment vertical="center"/>
    </xf>
    <xf numFmtId="0" fontId="5" fillId="0" borderId="3" xfId="0" applyFont="1" applyBorder="1" applyAlignment="1">
      <alignment horizontal="center"/>
    </xf>
    <xf numFmtId="0" fontId="5" fillId="0" borderId="2" xfId="0" applyFont="1" applyBorder="1" applyAlignment="1">
      <alignment horizontal="center"/>
    </xf>
    <xf numFmtId="44" fontId="5" fillId="2" borderId="4" xfId="16" applyFont="1" applyFill="1" applyBorder="1" applyAlignment="1">
      <alignment vertical="center"/>
    </xf>
    <xf numFmtId="44" fontId="5" fillId="2" borderId="5" xfId="16" applyFont="1" applyFill="1" applyBorder="1" applyAlignment="1">
      <alignment vertical="center"/>
    </xf>
    <xf numFmtId="44" fontId="5" fillId="2" borderId="6" xfId="16" applyFont="1" applyFill="1" applyBorder="1" applyAlignment="1">
      <alignment vertical="center"/>
    </xf>
    <xf numFmtId="10" fontId="5" fillId="2" borderId="2" xfId="0" applyNumberFormat="1" applyFont="1" applyFill="1" applyBorder="1" applyAlignment="1">
      <alignment horizontal="center" vertical="center"/>
    </xf>
    <xf numFmtId="44" fontId="5" fillId="2" borderId="4" xfId="16" applyNumberFormat="1" applyFont="1" applyFill="1" applyBorder="1" applyAlignment="1">
      <alignment vertical="center"/>
    </xf>
    <xf numFmtId="44" fontId="5" fillId="2" borderId="5" xfId="16" applyNumberFormat="1" applyFont="1" applyFill="1" applyBorder="1" applyAlignment="1">
      <alignment vertical="center"/>
    </xf>
    <xf numFmtId="44" fontId="5" fillId="2" borderId="6" xfId="16" applyNumberFormat="1" applyFont="1" applyFill="1" applyBorder="1" applyAlignment="1">
      <alignment vertical="center"/>
    </xf>
    <xf numFmtId="44" fontId="5" fillId="2" borderId="1" xfId="16" applyFont="1" applyFill="1" applyBorder="1" applyAlignment="1">
      <alignment vertical="center"/>
    </xf>
    <xf numFmtId="0" fontId="5" fillId="0" borderId="7" xfId="0" applyFont="1" applyBorder="1"/>
    <xf numFmtId="0" fontId="5" fillId="0" borderId="8" xfId="0" applyFont="1" applyBorder="1"/>
    <xf numFmtId="0" fontId="5" fillId="0" borderId="8" xfId="0" applyFont="1" applyBorder="1" applyAlignment="1">
      <alignment vertical="center"/>
    </xf>
    <xf numFmtId="0" fontId="5" fillId="0" borderId="9" xfId="0" applyFont="1" applyBorder="1"/>
    <xf numFmtId="0" fontId="5" fillId="0" borderId="0" xfId="0" applyFont="1" applyBorder="1"/>
    <xf numFmtId="0" fontId="5" fillId="0" borderId="0" xfId="0" applyFont="1" applyBorder="1" applyAlignment="1">
      <alignment vertical="center"/>
    </xf>
    <xf numFmtId="0" fontId="5" fillId="0" borderId="10" xfId="0" applyFont="1" applyBorder="1"/>
    <xf numFmtId="0" fontId="5" fillId="0" borderId="11" xfId="0" applyFont="1" applyBorder="1"/>
    <xf numFmtId="0" fontId="5" fillId="0" borderId="11" xfId="0" applyFont="1" applyBorder="1" applyAlignment="1">
      <alignment vertical="center"/>
    </xf>
    <xf numFmtId="0" fontId="9" fillId="3" borderId="0" xfId="0" applyFont="1" applyFill="1" applyAlignment="1">
      <alignment vertical="center"/>
    </xf>
    <xf numFmtId="44" fontId="9" fillId="3" borderId="0" xfId="16" applyFont="1" applyFill="1" applyBorder="1" applyAlignment="1">
      <alignment vertical="center"/>
    </xf>
    <xf numFmtId="0" fontId="8" fillId="3" borderId="0" xfId="0" applyFont="1" applyFill="1" applyAlignment="1">
      <alignment vertical="center"/>
    </xf>
    <xf numFmtId="44" fontId="7" fillId="4" borderId="1" xfId="0" applyNumberFormat="1" applyFont="1" applyFill="1" applyBorder="1" applyAlignment="1">
      <alignment vertical="center"/>
    </xf>
    <xf numFmtId="44" fontId="7" fillId="4" borderId="1" xfId="16" applyFont="1" applyFill="1" applyBorder="1" applyAlignment="1">
      <alignment vertical="center"/>
    </xf>
    <xf numFmtId="44" fontId="7" fillId="4" borderId="3" xfId="0" applyNumberFormat="1" applyFont="1" applyFill="1" applyBorder="1" applyAlignment="1">
      <alignment vertical="center"/>
    </xf>
    <xf numFmtId="44" fontId="7" fillId="4" borderId="3" xfId="16" applyFont="1" applyFill="1" applyBorder="1" applyAlignment="1">
      <alignment vertical="center"/>
    </xf>
    <xf numFmtId="44" fontId="7" fillId="4" borderId="2" xfId="0" applyNumberFormat="1" applyFont="1" applyFill="1" applyBorder="1" applyAlignment="1">
      <alignment vertical="center"/>
    </xf>
    <xf numFmtId="44" fontId="7" fillId="4" borderId="12" xfId="0" applyNumberFormat="1" applyFont="1" applyFill="1" applyBorder="1" applyAlignment="1">
      <alignment vertical="center"/>
    </xf>
    <xf numFmtId="164" fontId="7" fillId="4" borderId="13" xfId="0" applyNumberFormat="1" applyFont="1" applyFill="1" applyBorder="1" applyAlignment="1">
      <alignment vertical="center"/>
    </xf>
    <xf numFmtId="164" fontId="7" fillId="4" borderId="14" xfId="0" applyNumberFormat="1" applyFont="1" applyFill="1" applyBorder="1" applyAlignment="1">
      <alignment vertical="center"/>
    </xf>
    <xf numFmtId="0" fontId="7" fillId="4" borderId="1" xfId="0" applyFont="1" applyFill="1" applyBorder="1" applyAlignment="1">
      <alignment horizontal="center" vertical="center"/>
    </xf>
    <xf numFmtId="164" fontId="7" fillId="4" borderId="15" xfId="0" applyNumberFormat="1" applyFont="1"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2</xdr:row>
      <xdr:rowOff>114300</xdr:rowOff>
    </xdr:from>
    <xdr:ext cx="8829675" cy="609600"/>
    <xdr:sp macro="" textlink="">
      <xdr:nvSpPr>
        <xdr:cNvPr id="2" name="TextBox 1"/>
        <xdr:cNvSpPr txBox="1"/>
      </xdr:nvSpPr>
      <xdr:spPr>
        <a:xfrm>
          <a:off x="285750" y="819150"/>
          <a:ext cx="8829675" cy="609600"/>
        </a:xfrm>
        <a:prstGeom prst="rect">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wrap="square" rtlCol="0" anchor="t">
          <a:spAutoFit/>
        </a:bodyPr>
        <a:lstStyle/>
        <a:p>
          <a:r>
            <a:rPr lang="en-US" sz="1100"/>
            <a:t>Operating lease expenses are really financial expenses, and should be treated as such. Accounting standards allow them to</a:t>
          </a:r>
          <a:r>
            <a:rPr lang="en-US" sz="1100" baseline="0"/>
            <a:t> be treated as operating expenses. This program will convert commitments to make operating leases into debt and adjust the operating income accordingly, by adding back the imputed interest expense on this debt.</a:t>
          </a:r>
          <a:endParaRPr lang="en-US" sz="1100"/>
        </a:p>
      </xdr:txBody>
    </xdr:sp>
    <xdr:clientData/>
  </xdr:oneCellAnchor>
  <xdr:oneCellAnchor>
    <xdr:from>
      <xdr:col>3</xdr:col>
      <xdr:colOff>114300</xdr:colOff>
      <xdr:row>11</xdr:row>
      <xdr:rowOff>152400</xdr:rowOff>
    </xdr:from>
    <xdr:ext cx="1504950" cy="228600"/>
    <xdr:sp macro="" textlink="">
      <xdr:nvSpPr>
        <xdr:cNvPr id="3" name="TextBox 2"/>
        <xdr:cNvSpPr txBox="1"/>
      </xdr:nvSpPr>
      <xdr:spPr>
        <a:xfrm>
          <a:off x="3295650" y="2886075"/>
          <a:ext cx="1504950" cy="228600"/>
        </a:xfrm>
        <a:prstGeom prst="rect">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wrap="none" rtlCol="0" anchor="ctr">
          <a:noAutofit/>
        </a:bodyPr>
        <a:lstStyle/>
        <a:p>
          <a:r>
            <a:rPr lang="en-US" sz="1100"/>
            <a:t>Year 1 is next year....</a:t>
          </a:r>
        </a:p>
        <a:p>
          <a:endParaRPr lang="en-US" sz="1100"/>
        </a:p>
      </xdr:txBody>
    </xdr:sp>
    <xdr:clientData/>
  </xdr:oneCellAnchor>
  <xdr:twoCellAnchor>
    <xdr:from>
      <xdr:col>5</xdr:col>
      <xdr:colOff>171450</xdr:colOff>
      <xdr:row>22</xdr:row>
      <xdr:rowOff>0</xdr:rowOff>
    </xdr:from>
    <xdr:to>
      <xdr:col>9</xdr:col>
      <xdr:colOff>9525</xdr:colOff>
      <xdr:row>22</xdr:row>
      <xdr:rowOff>200025</xdr:rowOff>
    </xdr:to>
    <xdr:sp macro="" textlink="">
      <xdr:nvSpPr>
        <xdr:cNvPr id="4" name="Rectangular Callout 3"/>
        <xdr:cNvSpPr/>
      </xdr:nvSpPr>
      <xdr:spPr bwMode="auto">
        <a:xfrm>
          <a:off x="6029325" y="5353050"/>
          <a:ext cx="3895725" cy="200025"/>
        </a:xfrm>
        <a:prstGeom prst="wedgeRectCallout">
          <a:avLst>
            <a:gd name="adj1" fmla="val -53762"/>
            <a:gd name="adj2" fmla="val -30784"/>
          </a:avLst>
        </a:prstGeom>
        <a:ln>
          <a:headEnd type="none" w="med" len="med"/>
          <a:tailEnd type="none" w="med" len="med"/>
        </a:ln>
        <a:extLst/>
      </xdr:spPr>
      <xdr:style>
        <a:lnRef idx="1">
          <a:schemeClr val="accent4"/>
        </a:lnRef>
        <a:fillRef idx="2">
          <a:schemeClr val="accent4"/>
        </a:fillRef>
        <a:effectRef idx="1">
          <a:schemeClr val="accent4"/>
        </a:effectRef>
        <a:fontRef idx="minor">
          <a:schemeClr val="tx1"/>
        </a:fontRef>
      </xdr:style>
      <xdr:txBody>
        <a:bodyPr vertOverflow="clip" horzOverflow="clip" wrap="square" lIns="18288" tIns="0" rIns="0" bIns="0" rtlCol="0" anchor="t" upright="1"/>
        <a:lstStyle/>
        <a:p>
          <a:pPr algn="l"/>
          <a:r>
            <a:rPr lang="en-US" sz="1100"/>
            <a:t>This is the EBIT reported in the current income statement</a:t>
          </a:r>
        </a:p>
      </xdr:txBody>
    </xdr:sp>
    <xdr:clientData/>
  </xdr:twoCellAnchor>
  <xdr:twoCellAnchor>
    <xdr:from>
      <xdr:col>5</xdr:col>
      <xdr:colOff>190500</xdr:colOff>
      <xdr:row>23</xdr:row>
      <xdr:rowOff>57150</xdr:rowOff>
    </xdr:from>
    <xdr:to>
      <xdr:col>9</xdr:col>
      <xdr:colOff>371475</xdr:colOff>
      <xdr:row>24</xdr:row>
      <xdr:rowOff>47625</xdr:rowOff>
    </xdr:to>
    <xdr:sp macro="" textlink="">
      <xdr:nvSpPr>
        <xdr:cNvPr id="6" name="Rectangular Callout 5"/>
        <xdr:cNvSpPr/>
      </xdr:nvSpPr>
      <xdr:spPr bwMode="auto">
        <a:xfrm>
          <a:off x="6048375" y="5648325"/>
          <a:ext cx="4238625" cy="228600"/>
        </a:xfrm>
        <a:prstGeom prst="wedgeRectCallout">
          <a:avLst>
            <a:gd name="adj1" fmla="val -53762"/>
            <a:gd name="adj2" fmla="val -30784"/>
          </a:avLst>
        </a:prstGeom>
        <a:ln>
          <a:headEnd type="none" w="med" len="med"/>
          <a:tailEnd type="none" w="med" len="med"/>
        </a:ln>
        <a:extLst/>
      </xdr:spPr>
      <xdr:style>
        <a:lnRef idx="1">
          <a:schemeClr val="accent4"/>
        </a:lnRef>
        <a:fillRef idx="2">
          <a:schemeClr val="accent4"/>
        </a:fillRef>
        <a:effectRef idx="1">
          <a:schemeClr val="accent4"/>
        </a:effectRef>
        <a:fontRef idx="minor">
          <a:schemeClr val="tx1"/>
        </a:fontRef>
      </xdr:style>
      <xdr:txBody>
        <a:bodyPr vertOverflow="clip" horzOverflow="clip" wrap="square" lIns="18288" tIns="0" rIns="0" bIns="0" rtlCol="0" anchor="ctr" upright="1"/>
        <a:lstStyle/>
        <a:p>
          <a:pPr algn="l"/>
          <a:r>
            <a:rPr lang="en-US" sz="1100"/>
            <a:t>This is the interest-bearing debt reported on the balance sheet</a:t>
          </a:r>
        </a:p>
      </xdr:txBody>
    </xdr:sp>
    <xdr:clientData/>
  </xdr:twoCellAnchor>
  <xdr:twoCellAnchor>
    <xdr:from>
      <xdr:col>5</xdr:col>
      <xdr:colOff>209550</xdr:colOff>
      <xdr:row>27</xdr:row>
      <xdr:rowOff>47625</xdr:rowOff>
    </xdr:from>
    <xdr:to>
      <xdr:col>9</xdr:col>
      <xdr:colOff>390525</xdr:colOff>
      <xdr:row>28</xdr:row>
      <xdr:rowOff>209550</xdr:rowOff>
    </xdr:to>
    <xdr:sp macro="" textlink="">
      <xdr:nvSpPr>
        <xdr:cNvPr id="7" name="Rectangular Callout 6"/>
        <xdr:cNvSpPr/>
      </xdr:nvSpPr>
      <xdr:spPr bwMode="auto">
        <a:xfrm>
          <a:off x="6067425" y="6591300"/>
          <a:ext cx="4238625" cy="400050"/>
        </a:xfrm>
        <a:prstGeom prst="wedgeRectCallout">
          <a:avLst>
            <a:gd name="adj1" fmla="val -53762"/>
            <a:gd name="adj2" fmla="val -30784"/>
          </a:avLst>
        </a:prstGeom>
        <a:ln>
          <a:headEnd type="none" w="med" len="med"/>
          <a:tailEnd type="none" w="med" len="med"/>
        </a:ln>
        <a:extLst/>
      </xdr:spPr>
      <xdr:style>
        <a:lnRef idx="1">
          <a:schemeClr val="accent4"/>
        </a:lnRef>
        <a:fillRef idx="2">
          <a:schemeClr val="accent4"/>
        </a:fillRef>
        <a:effectRef idx="1">
          <a:schemeClr val="accent4"/>
        </a:effectRef>
        <a:fontRef idx="minor">
          <a:schemeClr val="tx1"/>
        </a:fontRef>
      </xdr:style>
      <xdr:txBody>
        <a:bodyPr vertOverflow="clip" horzOverflow="clip" wrap="square" lIns="18288" tIns="0" rIns="0" bIns="0" rtlCol="0" anchor="ctr" upright="1"/>
        <a:lstStyle/>
        <a:p>
          <a:pPr algn="l"/>
          <a:r>
            <a:rPr lang="en-US" sz="1100"/>
            <a:t>I use the average lease expense over the first five years to estimate the number of years of expenses in yr 6</a:t>
          </a:r>
        </a:p>
      </xdr:txBody>
    </xdr:sp>
    <xdr:clientData/>
  </xdr:twoCellAnchor>
  <xdr:twoCellAnchor>
    <xdr:from>
      <xdr:col>4</xdr:col>
      <xdr:colOff>238125</xdr:colOff>
      <xdr:row>36</xdr:row>
      <xdr:rowOff>95250</xdr:rowOff>
    </xdr:from>
    <xdr:to>
      <xdr:col>8</xdr:col>
      <xdr:colOff>409575</xdr:colOff>
      <xdr:row>37</xdr:row>
      <xdr:rowOff>66675</xdr:rowOff>
    </xdr:to>
    <xdr:sp macro="" textlink="">
      <xdr:nvSpPr>
        <xdr:cNvPr id="9" name="Rectangular Callout 8"/>
        <xdr:cNvSpPr/>
      </xdr:nvSpPr>
      <xdr:spPr bwMode="auto">
        <a:xfrm>
          <a:off x="4733925" y="8782050"/>
          <a:ext cx="4724400" cy="209550"/>
        </a:xfrm>
        <a:prstGeom prst="wedgeRectCallout">
          <a:avLst>
            <a:gd name="adj1" fmla="val -53762"/>
            <a:gd name="adj2" fmla="val -30784"/>
          </a:avLst>
        </a:prstGeom>
        <a:ln>
          <a:headEnd type="none" w="med" len="med"/>
          <a:tailEnd type="none" w="med" len="med"/>
        </a:ln>
        <a:extLst/>
      </xdr:spPr>
      <xdr:style>
        <a:lnRef idx="1">
          <a:schemeClr val="accent4"/>
        </a:lnRef>
        <a:fillRef idx="2">
          <a:schemeClr val="accent4"/>
        </a:fillRef>
        <a:effectRef idx="1">
          <a:schemeClr val="accent4"/>
        </a:effectRef>
        <a:fontRef idx="minor">
          <a:schemeClr val="tx1"/>
        </a:fontRef>
      </xdr:style>
      <xdr:txBody>
        <a:bodyPr vertOverflow="clip" horzOverflow="clip" wrap="square" lIns="18288" tIns="0" rIns="0" bIns="0" rtlCol="0" anchor="t" upright="1"/>
        <a:lstStyle/>
        <a:p>
          <a:pPr algn="l"/>
          <a:r>
            <a:rPr lang="en-US" sz="1100"/>
            <a:t>Commitment beyond year 6 converted into an annuity for ten years</a:t>
          </a:r>
        </a:p>
      </xdr:txBody>
    </xdr:sp>
    <xdr:clientData/>
  </xdr:twoCellAnchor>
</xdr:wsDr>
</file>

<file path=xl/theme/theme1.xml><?xml version="1.0" encoding="utf-8"?>
<a:theme xmlns:a="http://schemas.openxmlformats.org/drawingml/2006/main" name="Office Theme">
  <a:themeElements>
    <a:clrScheme name="Solstice">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53"/>
  <sheetViews>
    <sheetView showGridLines="0" tabSelected="1" workbookViewId="0" topLeftCell="A1">
      <selection activeCell="E9" sqref="E9"/>
    </sheetView>
  </sheetViews>
  <sheetFormatPr defaultColWidth="9.00390625" defaultRowHeight="12"/>
  <cols>
    <col min="1" max="1" width="2.75390625" style="1" customWidth="1"/>
    <col min="2" max="2" width="21.625" style="1" customWidth="1"/>
    <col min="3" max="3" width="17.375" style="1" customWidth="1"/>
    <col min="4" max="4" width="17.25390625" style="1" customWidth="1"/>
    <col min="5" max="5" width="17.875" style="1" customWidth="1"/>
    <col min="6" max="6" width="14.125" style="1" customWidth="1"/>
    <col min="7" max="7" width="16.375" style="1" customWidth="1"/>
    <col min="8" max="257" width="11.375" style="1" customWidth="1"/>
    <col min="258" max="16384" width="9.125" style="1" customWidth="1"/>
  </cols>
  <sheetData>
    <row r="2" spans="2:12" s="3" customFormat="1" ht="43.5" customHeight="1">
      <c r="B2" s="10" t="s">
        <v>2</v>
      </c>
      <c r="C2" s="10"/>
      <c r="D2" s="10"/>
      <c r="E2" s="10"/>
      <c r="F2" s="10"/>
      <c r="G2" s="10"/>
      <c r="H2" s="10"/>
      <c r="I2" s="10"/>
      <c r="J2" s="10"/>
      <c r="K2" s="13"/>
      <c r="L2" s="2"/>
    </row>
    <row r="3" spans="2:12" s="3" customFormat="1" ht="18.75">
      <c r="B3" s="2"/>
      <c r="C3" s="2"/>
      <c r="D3" s="2"/>
      <c r="E3" s="2"/>
      <c r="F3" s="2"/>
      <c r="G3" s="2"/>
      <c r="H3" s="2"/>
      <c r="I3" s="2"/>
      <c r="J3" s="2"/>
      <c r="K3" s="2"/>
      <c r="L3" s="2"/>
    </row>
    <row r="4" spans="2:12" s="5" customFormat="1" ht="15.75">
      <c r="B4" s="12"/>
      <c r="C4" s="6"/>
      <c r="D4" s="6"/>
      <c r="E4" s="6"/>
      <c r="F4" s="6"/>
      <c r="G4" s="6"/>
      <c r="H4" s="6"/>
      <c r="I4" s="6"/>
      <c r="J4" s="6"/>
      <c r="K4" s="6"/>
      <c r="L4" s="4"/>
    </row>
    <row r="5" spans="2:12" s="5" customFormat="1" ht="15.75">
      <c r="B5" s="12"/>
      <c r="C5" s="6"/>
      <c r="D5" s="6"/>
      <c r="E5" s="6"/>
      <c r="F5" s="6"/>
      <c r="G5" s="6"/>
      <c r="H5" s="6"/>
      <c r="I5" s="6"/>
      <c r="J5" s="6"/>
      <c r="K5" s="6"/>
      <c r="L5" s="4"/>
    </row>
    <row r="6" spans="2:11" s="7" customFormat="1" ht="15.75">
      <c r="B6" s="12"/>
      <c r="C6" s="12"/>
      <c r="D6" s="12"/>
      <c r="E6" s="12"/>
      <c r="F6" s="12"/>
      <c r="G6" s="12"/>
      <c r="H6" s="12"/>
      <c r="I6" s="12"/>
      <c r="J6" s="12"/>
      <c r="K6" s="12"/>
    </row>
    <row r="7" spans="2:12" s="3" customFormat="1" ht="18.75">
      <c r="B7" s="2"/>
      <c r="C7" s="2"/>
      <c r="D7" s="2"/>
      <c r="E7" s="2"/>
      <c r="F7" s="2"/>
      <c r="G7" s="2"/>
      <c r="H7" s="2"/>
      <c r="I7" s="2"/>
      <c r="J7" s="2"/>
      <c r="K7" s="2"/>
      <c r="L7" s="2"/>
    </row>
    <row r="8" spans="2:5" s="8" customFormat="1" ht="18.75" customHeight="1">
      <c r="B8" s="39" t="s">
        <v>3</v>
      </c>
      <c r="C8" s="37"/>
      <c r="D8" s="37"/>
      <c r="E8" s="37"/>
    </row>
    <row r="9" spans="2:5" s="8" customFormat="1" ht="18.75" customHeight="1">
      <c r="B9" s="8" t="s">
        <v>23</v>
      </c>
      <c r="C9" s="14"/>
      <c r="D9" s="14"/>
      <c r="E9" s="27">
        <v>2500</v>
      </c>
    </row>
    <row r="10" spans="3:5" s="8" customFormat="1" ht="18.75" customHeight="1">
      <c r="C10" s="14"/>
      <c r="D10" s="14"/>
      <c r="E10"/>
    </row>
    <row r="11" spans="2:5" s="8" customFormat="1" ht="18.75" customHeight="1">
      <c r="B11" s="39" t="s">
        <v>4</v>
      </c>
      <c r="C11" s="37"/>
      <c r="D11" s="37"/>
      <c r="E11" s="37"/>
    </row>
    <row r="12" spans="2:5" s="8" customFormat="1" ht="18.75" customHeight="1">
      <c r="B12" s="11" t="s">
        <v>5</v>
      </c>
      <c r="C12" s="15" t="s">
        <v>6</v>
      </c>
      <c r="D12" s="14"/>
      <c r="E12" s="14"/>
    </row>
    <row r="13" spans="2:5" s="8" customFormat="1" ht="18.75" customHeight="1">
      <c r="B13" s="9">
        <v>1</v>
      </c>
      <c r="C13" s="24">
        <v>2000</v>
      </c>
      <c r="D13" s="14"/>
      <c r="E13" s="14"/>
    </row>
    <row r="14" spans="2:5" s="8" customFormat="1" ht="18.75" customHeight="1">
      <c r="B14" s="9">
        <v>2</v>
      </c>
      <c r="C14" s="25">
        <v>2000</v>
      </c>
      <c r="D14" s="14"/>
      <c r="E14" s="14"/>
    </row>
    <row r="15" spans="2:5" s="8" customFormat="1" ht="18.75" customHeight="1">
      <c r="B15" s="9">
        <v>3</v>
      </c>
      <c r="C15" s="25">
        <v>2000</v>
      </c>
      <c r="D15" s="14"/>
      <c r="E15" s="14"/>
    </row>
    <row r="16" spans="2:5" s="8" customFormat="1" ht="18.75" customHeight="1">
      <c r="B16" s="9">
        <v>4</v>
      </c>
      <c r="C16" s="25">
        <v>1800</v>
      </c>
      <c r="D16" s="14"/>
      <c r="E16" s="14"/>
    </row>
    <row r="17" spans="2:5" s="8" customFormat="1" ht="18.75" customHeight="1">
      <c r="B17" s="9">
        <v>5</v>
      </c>
      <c r="C17" s="25">
        <v>1600</v>
      </c>
      <c r="D17" s="14"/>
      <c r="E17" s="14"/>
    </row>
    <row r="18" spans="2:5" s="8" customFormat="1" ht="18.75" customHeight="1">
      <c r="B18" s="9" t="s">
        <v>7</v>
      </c>
      <c r="C18" s="26">
        <v>8000</v>
      </c>
      <c r="D18" s="14"/>
      <c r="E18" s="14"/>
    </row>
    <row r="19" spans="3:5" s="8" customFormat="1" ht="18.75" customHeight="1" thickBot="1">
      <c r="C19" s="14"/>
      <c r="D19" s="14"/>
      <c r="E19" s="14"/>
    </row>
    <row r="20" spans="2:5" s="8" customFormat="1" ht="18.75" customHeight="1" thickBot="1">
      <c r="B20" s="8" t="s">
        <v>24</v>
      </c>
      <c r="C20" s="14"/>
      <c r="D20" s="23">
        <v>0.0548</v>
      </c>
      <c r="E20" s="14"/>
    </row>
    <row r="21" spans="3:5" s="8" customFormat="1" ht="18.75" customHeight="1">
      <c r="C21" s="14"/>
      <c r="D21" s="14"/>
      <c r="E21" s="14"/>
    </row>
    <row r="22" spans="2:5" s="8" customFormat="1" ht="18.75" customHeight="1">
      <c r="B22" s="39" t="s">
        <v>8</v>
      </c>
      <c r="C22" s="37"/>
      <c r="D22" s="37"/>
      <c r="E22" s="37"/>
    </row>
    <row r="23" spans="2:5" s="8" customFormat="1" ht="18.75" customHeight="1">
      <c r="B23" s="8" t="s">
        <v>13</v>
      </c>
      <c r="C23" s="14"/>
      <c r="D23" s="14"/>
      <c r="E23" s="20">
        <v>10000</v>
      </c>
    </row>
    <row r="24" spans="2:5" s="8" customFormat="1" ht="18.75" customHeight="1">
      <c r="B24" s="8" t="s">
        <v>14</v>
      </c>
      <c r="C24" s="14"/>
      <c r="D24" s="14"/>
      <c r="E24" s="21">
        <v>25000</v>
      </c>
    </row>
    <row r="25" spans="2:5" s="8" customFormat="1" ht="18.75" customHeight="1">
      <c r="B25" s="8" t="s">
        <v>15</v>
      </c>
      <c r="C25" s="14"/>
      <c r="D25" s="14"/>
      <c r="E25" s="22">
        <v>2000</v>
      </c>
    </row>
    <row r="26" spans="3:5" s="8" customFormat="1" ht="18.75" customHeight="1">
      <c r="C26" s="14"/>
      <c r="D26" s="14"/>
      <c r="E26"/>
    </row>
    <row r="27" spans="2:5" s="8" customFormat="1" ht="18.75" customHeight="1">
      <c r="B27" s="39" t="s">
        <v>9</v>
      </c>
      <c r="C27" s="37"/>
      <c r="D27" s="37"/>
      <c r="E27" s="38"/>
    </row>
    <row r="28" spans="2:5" s="8" customFormat="1" ht="18.75" customHeight="1">
      <c r="B28" s="8" t="s">
        <v>16</v>
      </c>
      <c r="C28" s="14"/>
      <c r="D28" s="14"/>
      <c r="E28" s="48">
        <f>ROUND(C18/AVERAGE(C13:C17),0)</f>
        <v>4</v>
      </c>
    </row>
    <row r="29" spans="3:5" s="8" customFormat="1" ht="18.75" customHeight="1">
      <c r="C29" s="14"/>
      <c r="D29" s="14"/>
      <c r="E29" s="14"/>
    </row>
    <row r="30" spans="2:5" s="8" customFormat="1" ht="18.75" customHeight="1">
      <c r="B30" s="39" t="s">
        <v>10</v>
      </c>
      <c r="C30" s="37"/>
      <c r="D30" s="37"/>
      <c r="E30" s="14"/>
    </row>
    <row r="31" spans="2:5" s="8" customFormat="1" ht="18.75" customHeight="1">
      <c r="B31" s="11" t="s">
        <v>5</v>
      </c>
      <c r="C31" s="15" t="s">
        <v>6</v>
      </c>
      <c r="D31" s="15" t="s">
        <v>11</v>
      </c>
      <c r="E31" s="14"/>
    </row>
    <row r="32" spans="2:5" s="8" customFormat="1" ht="18.75" customHeight="1">
      <c r="B32" s="9">
        <f>B13</f>
        <v>1</v>
      </c>
      <c r="C32" s="40">
        <f>C13</f>
        <v>2000</v>
      </c>
      <c r="D32" s="41">
        <f>C32/(1+$D$20)^B32</f>
        <v>1896.0940462646947</v>
      </c>
      <c r="E32" s="14"/>
    </row>
    <row r="33" spans="2:5" s="8" customFormat="1" ht="18.75" customHeight="1">
      <c r="B33" s="9">
        <f aca="true" t="shared" si="0" ref="B33:C36">B14</f>
        <v>2</v>
      </c>
      <c r="C33" s="40">
        <f t="shared" si="0"/>
        <v>2000</v>
      </c>
      <c r="D33" s="41">
        <f>C33/(1+$D$20)^B33</f>
        <v>1797.5863161402112</v>
      </c>
      <c r="E33" s="14"/>
    </row>
    <row r="34" spans="2:5" s="8" customFormat="1" ht="18.75" customHeight="1">
      <c r="B34" s="9">
        <f t="shared" si="0"/>
        <v>3</v>
      </c>
      <c r="C34" s="40">
        <f t="shared" si="0"/>
        <v>2000</v>
      </c>
      <c r="D34" s="41">
        <f>C34/(1+$D$20)^B34</f>
        <v>1704.19635584017</v>
      </c>
      <c r="E34" s="14"/>
    </row>
    <row r="35" spans="2:5" s="8" customFormat="1" ht="18.75" customHeight="1">
      <c r="B35" s="9">
        <f t="shared" si="0"/>
        <v>4</v>
      </c>
      <c r="C35" s="40">
        <f t="shared" si="0"/>
        <v>1800</v>
      </c>
      <c r="D35" s="41">
        <f>C35/(1+$D$20)^B35</f>
        <v>1454.092453788541</v>
      </c>
      <c r="E35" s="14"/>
    </row>
    <row r="36" spans="2:5" s="8" customFormat="1" ht="18.75" customHeight="1">
      <c r="B36" s="9">
        <f t="shared" si="0"/>
        <v>5</v>
      </c>
      <c r="C36" s="40">
        <f t="shared" si="0"/>
        <v>1600</v>
      </c>
      <c r="D36" s="41">
        <f>C36/(1+$D$20)^B36</f>
        <v>1225.3760197097213</v>
      </c>
      <c r="E36" s="14"/>
    </row>
    <row r="37" spans="2:5" s="8" customFormat="1" ht="18.75" customHeight="1" thickBot="1">
      <c r="B37" s="18" t="str">
        <f>B18</f>
        <v>6 and beyond</v>
      </c>
      <c r="C37" s="42">
        <f>IF(C18&gt;0,IF(E28&gt;1,C18/E28,C18),0)</f>
        <v>2000</v>
      </c>
      <c r="D37" s="43">
        <f>IF(E28&gt;0,(C37*(1-(1+D20)^(-E28))/D20)/(1+$D$20)^5,C37/(1+D20)^6)</f>
        <v>5371.386001674705</v>
      </c>
      <c r="E37" s="14"/>
    </row>
    <row r="38" spans="2:5" s="8" customFormat="1" ht="18.75" customHeight="1" thickBot="1">
      <c r="B38" s="19" t="s">
        <v>22</v>
      </c>
      <c r="C38" s="16"/>
      <c r="D38" s="44">
        <f>SUM(D32:D37)</f>
        <v>13448.731193418043</v>
      </c>
      <c r="E38" s="14"/>
    </row>
    <row r="39" spans="3:5" s="8" customFormat="1" ht="18.75" customHeight="1">
      <c r="C39" s="14"/>
      <c r="D39" s="14"/>
      <c r="E39" s="14"/>
    </row>
    <row r="40" spans="2:5" s="8" customFormat="1" ht="18.75" customHeight="1" thickBot="1">
      <c r="B40" s="39" t="s">
        <v>12</v>
      </c>
      <c r="C40" s="37"/>
      <c r="D40" s="37"/>
      <c r="E40" s="37"/>
    </row>
    <row r="41" spans="2:5" s="8" customFormat="1" ht="18.75" customHeight="1" thickBot="1">
      <c r="B41" s="8" t="s">
        <v>17</v>
      </c>
      <c r="C41" s="14"/>
      <c r="D41" s="14"/>
      <c r="E41" s="44">
        <f>E23+D38*D20</f>
        <v>10736.990469399308</v>
      </c>
    </row>
    <row r="42" spans="2:5" s="8" customFormat="1" ht="18.75" customHeight="1" thickBot="1">
      <c r="B42" s="8" t="s">
        <v>18</v>
      </c>
      <c r="C42" s="14"/>
      <c r="D42" s="14"/>
      <c r="E42" s="45">
        <f>E24+D38</f>
        <v>38448.73119341805</v>
      </c>
    </row>
    <row r="43" spans="3:5" s="8" customFormat="1" ht="18.75" customHeight="1">
      <c r="C43" s="14"/>
      <c r="D43" s="14"/>
      <c r="E43" s="14"/>
    </row>
    <row r="44" s="8" customFormat="1" ht="18.75" customHeight="1"/>
    <row r="45" spans="2:6" s="8" customFormat="1" ht="18.75" customHeight="1" thickBot="1">
      <c r="B45" s="39" t="s">
        <v>0</v>
      </c>
      <c r="C45" s="37"/>
      <c r="D45" s="37"/>
      <c r="E45" s="37"/>
      <c r="F45" s="14"/>
    </row>
    <row r="46" spans="2:6" s="8" customFormat="1" ht="18.75" customHeight="1">
      <c r="B46" s="28" t="s">
        <v>19</v>
      </c>
      <c r="C46" s="29"/>
      <c r="D46" s="30"/>
      <c r="E46" s="46">
        <f>E23</f>
        <v>10000</v>
      </c>
      <c r="F46" s="14"/>
    </row>
    <row r="47" spans="2:6" s="8" customFormat="1" ht="18.75" customHeight="1">
      <c r="B47" s="31" t="s">
        <v>20</v>
      </c>
      <c r="C47" s="32"/>
      <c r="D47" s="33"/>
      <c r="E47" s="47">
        <f>E9</f>
        <v>2500</v>
      </c>
      <c r="F47" s="14"/>
    </row>
    <row r="48" spans="2:6" s="8" customFormat="1" ht="18.75" customHeight="1">
      <c r="B48" s="31" t="s">
        <v>21</v>
      </c>
      <c r="C48" s="32"/>
      <c r="D48" s="33"/>
      <c r="E48" s="47">
        <f>D38/(5+E28)</f>
        <v>1494.3034659353382</v>
      </c>
      <c r="F48" s="14"/>
    </row>
    <row r="49" spans="2:6" s="8" customFormat="1" ht="18.75" customHeight="1" thickBot="1">
      <c r="B49" s="34" t="s">
        <v>1</v>
      </c>
      <c r="C49" s="35"/>
      <c r="D49" s="36"/>
      <c r="E49" s="49">
        <f>E46+E47-E48</f>
        <v>11005.696534064662</v>
      </c>
      <c r="F49" s="14"/>
    </row>
    <row r="50" spans="4:6" s="8" customFormat="1" ht="15">
      <c r="D50" s="14"/>
      <c r="E50" s="14"/>
      <c r="F50" s="14"/>
    </row>
    <row r="51" spans="4:6" ht="12">
      <c r="D51" s="17"/>
      <c r="E51" s="17"/>
      <c r="F51" s="17"/>
    </row>
    <row r="52" spans="4:6" ht="12">
      <c r="D52" s="17"/>
      <c r="E52" s="17"/>
      <c r="F52" s="17"/>
    </row>
    <row r="53" spans="4:6" ht="12">
      <c r="D53" s="17"/>
      <c r="E53" s="17"/>
      <c r="F53" s="17"/>
    </row>
  </sheetData>
  <mergeCells count="1">
    <mergeCell ref="B2:J2"/>
  </mergeCells>
  <printOptions/>
  <pageMargins left="0.75" right="0.75" top="1" bottom="1" header="0.5" footer="0.5"/>
  <pageSetup horizontalDpi="600" verticalDpi="600" orientation="portrait" paperSize="256" copies="0" r:id="rId4"/>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00390625" defaultRowHeight="12"/>
  <cols>
    <col min="1" max="256" width="11.37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Devang</cp:lastModifiedBy>
  <dcterms:created xsi:type="dcterms:W3CDTF">1999-02-04T13:48:15Z</dcterms:created>
  <dcterms:modified xsi:type="dcterms:W3CDTF">2016-09-28T22:58:23Z</dcterms:modified>
  <cp:category/>
  <cp:version/>
  <cp:contentType/>
  <cp:contentStatus/>
</cp:coreProperties>
</file>