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11610" yWindow="65521" windowWidth="11445" windowHeight="9960" tabRatio="804" activeTab="0"/>
  </bookViews>
  <sheets>
    <sheet name="Tournament" sheetId="1" r:id="rId1"/>
    <sheet name="Calculation Table" sheetId="25" state="hidden" r:id="rId2"/>
    <sheet name="Countries and Timezone" sheetId="23" state="hidden" r:id="rId3"/>
  </sheets>
  <definedNames>
    <definedName name="Cities">'Countries and Timezone'!$J$2:$J$41</definedName>
    <definedName name="Countries">#REF!</definedName>
    <definedName name="Country">#REF!</definedName>
    <definedName name="Flag1">INDIRECT('Countries and Timezone'!$E$7)</definedName>
    <definedName name="Flag10">INDIRECT('Countries and Timezone'!$E$16)</definedName>
    <definedName name="Flag11">INDIRECT('Countries and Timezone'!$E$17)</definedName>
    <definedName name="Flag12">INDIRECT('Countries and Timezone'!$E$18)</definedName>
    <definedName name="Flag13">INDIRECT('Countries and Timezone'!$E$19)</definedName>
    <definedName name="Flag14">INDIRECT('Countries and Timezone'!$E$20)</definedName>
    <definedName name="Flag15">INDIRECT('Countries and Timezone'!$E$21)</definedName>
    <definedName name="Flag16">INDIRECT('Countries and Timezone'!$E$22)</definedName>
    <definedName name="Flag17">INDIRECT('Countries and Timezone'!$E$23)</definedName>
    <definedName name="Flag18">INDIRECT('Countries and Timezone'!$E$24)</definedName>
    <definedName name="Flag19">INDIRECT('Countries and Timezone'!$E$25)</definedName>
    <definedName name="Flag2">INDIRECT('Countries and Timezone'!$E$8)</definedName>
    <definedName name="Flag20">INDIRECT('Countries and Timezone'!$E$26)</definedName>
    <definedName name="Flag21">INDIRECT('Countries and Timezone'!$E$27)</definedName>
    <definedName name="Flag22">INDIRECT('Countries and Timezone'!$E$28)</definedName>
    <definedName name="Flag23">INDIRECT('Countries and Timezone'!$E$29)</definedName>
    <definedName name="Flag24">INDIRECT('Countries and Timezone'!$E$30)</definedName>
    <definedName name="Flag25">INDIRECT('Countries and Timezone'!$E$40)</definedName>
    <definedName name="Flag26">INDIRECT('Countries and Timezone'!$E$41)</definedName>
    <definedName name="Flag27">INDIRECT('Countries and Timezone'!$E$42)</definedName>
    <definedName name="Flag28">INDIRECT('Countries and Timezone'!$E$43)</definedName>
    <definedName name="Flag29">INDIRECT('Countries and Timezone'!$E$44)</definedName>
    <definedName name="Flag3">INDIRECT('Countries and Timezone'!$E$9)</definedName>
    <definedName name="Flag30">INDIRECT('Countries and Timezone'!$E$45)</definedName>
    <definedName name="Flag31">INDIRECT('Countries and Timezone'!$E$46)</definedName>
    <definedName name="Flag32">INDIRECT('Countries and Timezone'!$E$47)</definedName>
    <definedName name="Flag33">INDIRECT('Countries and Timezone'!$E$48)</definedName>
    <definedName name="Flag34">INDIRECT('Countries and Timezone'!$E$49)</definedName>
    <definedName name="Flag35">INDIRECT('Countries and Timezone'!$E$50)</definedName>
    <definedName name="Flag36">INDIRECT('Countries and Timezone'!$E$51)</definedName>
    <definedName name="Flag37">INDIRECT('Countries and Timezone'!$E$52)</definedName>
    <definedName name="Flag38">INDIRECT('Countries and Timezone'!$E$53)</definedName>
    <definedName name="Flag39">INDIRECT('Countries and Timezone'!$E$54)</definedName>
    <definedName name="Flag4">INDIRECT('Countries and Timezone'!$E$10)</definedName>
    <definedName name="Flag40">INDIRECT('Countries and Timezone'!$E$55)</definedName>
    <definedName name="Flag41">INDIRECT('Countries and Timezone'!$E$56)</definedName>
    <definedName name="Flag42">INDIRECT('Countries and Timezone'!$E$57)</definedName>
    <definedName name="Flag43">INDIRECT('Countries and Timezone'!$E$58)</definedName>
    <definedName name="Flag44">INDIRECT('Countries and Timezone'!$E$59)</definedName>
    <definedName name="Flag45">INDIRECT('Countries and Timezone'!$E$60)</definedName>
    <definedName name="Flag46">INDIRECT('Countries and Timezone'!$E$61)</definedName>
    <definedName name="Flag47">INDIRECT('Countries and Timezone'!$E$62)</definedName>
    <definedName name="Flag48">INDIRECT('Countries and Timezone'!$E$63)</definedName>
    <definedName name="Flag49">INDIRECT('Countries and Timezone'!$E$64)</definedName>
    <definedName name="Flag5">INDIRECT('Countries and Timezone'!$E$11)</definedName>
    <definedName name="Flag50">INDIRECT('Countries and Timezone'!$E$65)</definedName>
    <definedName name="Flag51">INDIRECT('Countries and Timezone'!$E$66)</definedName>
    <definedName name="Flag52">INDIRECT('Countries and Timezone'!$E$67)</definedName>
    <definedName name="Flag53">INDIRECT('Countries and Timezone'!$E$68)</definedName>
    <definedName name="Flag54">INDIRECT('Countries and Timezone'!$E$69)</definedName>
    <definedName name="Flag55">INDIRECT('Countries and Timezone'!$E$70)</definedName>
    <definedName name="Flag56">INDIRECT('Countries and Timezone'!$E$71)</definedName>
    <definedName name="Flag57">INDIRECT('Countries and Timezone'!$E$72)</definedName>
    <definedName name="Flag58">INDIRECT('Countries and Timezone'!$E$73)</definedName>
    <definedName name="Flag6">INDIRECT('Countries and Timezone'!$E$12)</definedName>
    <definedName name="Flag7">INDIRECT('Countries and Timezone'!$E$13)</definedName>
    <definedName name="Flag8">INDIRECT('Countries and Timezone'!$E$14)</definedName>
    <definedName name="Flag9">INDIRECT('Countries and Timezone'!$E$15)</definedName>
    <definedName name="GroupA">'Countries and Timezone'!$AE$6</definedName>
    <definedName name="GroupB">'Countries and Timezone'!$AE$12</definedName>
    <definedName name="GroupC">'Countries and Timezone'!$AE$18</definedName>
    <definedName name="GroupD">'Countries and Timezone'!$AE$24</definedName>
    <definedName name="_xlnm.Print_Area" localSheetId="0">'Tournament'!$B$10:$AP$301</definedName>
    <definedName name="Team">'Countries and Timezone'!$C$7:$C$38</definedName>
    <definedName name="TeamList">'Countries and Timezone'!$AG$7:$AG$38</definedName>
    <definedName name="Venues">'Countries and Timezone'!$V$2:$V$35</definedName>
  </definedNames>
  <calcPr calcId="145621"/>
</workbook>
</file>

<file path=xl/sharedStrings.xml><?xml version="1.0" encoding="utf-8"?>
<sst xmlns="http://schemas.openxmlformats.org/spreadsheetml/2006/main" count="1247" uniqueCount="177">
  <si>
    <t>Group</t>
  </si>
  <si>
    <t>Standings</t>
  </si>
  <si>
    <t>W</t>
  </si>
  <si>
    <t>D</t>
  </si>
  <si>
    <t>L</t>
  </si>
  <si>
    <t>-</t>
  </si>
  <si>
    <t>Venue</t>
  </si>
  <si>
    <t>Timezone</t>
  </si>
  <si>
    <t>Brasilia</t>
  </si>
  <si>
    <t>B7</t>
  </si>
  <si>
    <t>B8</t>
  </si>
  <si>
    <t>B9</t>
  </si>
  <si>
    <t>B10</t>
  </si>
  <si>
    <t xml:space="preserve">Anchorage </t>
  </si>
  <si>
    <t>B11</t>
  </si>
  <si>
    <t>B12</t>
  </si>
  <si>
    <t>B13</t>
  </si>
  <si>
    <t>B14</t>
  </si>
  <si>
    <t>B15</t>
  </si>
  <si>
    <t xml:space="preserve">Atlanta </t>
  </si>
  <si>
    <t>B16</t>
  </si>
  <si>
    <t>B17</t>
  </si>
  <si>
    <t>B18</t>
  </si>
  <si>
    <t>B19</t>
  </si>
  <si>
    <t>B20</t>
  </si>
  <si>
    <t>B21</t>
  </si>
  <si>
    <t>B22</t>
  </si>
  <si>
    <t xml:space="preserve">Boston </t>
  </si>
  <si>
    <t xml:space="preserve">Chicago </t>
  </si>
  <si>
    <t xml:space="preserve">Denver </t>
  </si>
  <si>
    <t xml:space="preserve">Detroit </t>
  </si>
  <si>
    <t xml:space="preserve">Geneva </t>
  </si>
  <si>
    <t>Honolulu</t>
  </si>
  <si>
    <t xml:space="preserve">Houston </t>
  </si>
  <si>
    <t xml:space="preserve">Indianapolis </t>
  </si>
  <si>
    <t xml:space="preserve">London </t>
  </si>
  <si>
    <t xml:space="preserve">Los Angeles </t>
  </si>
  <si>
    <t xml:space="preserve">Madrid </t>
  </si>
  <si>
    <t>Managua</t>
  </si>
  <si>
    <t xml:space="preserve">Mexico City </t>
  </si>
  <si>
    <t xml:space="preserve">Miami </t>
  </si>
  <si>
    <t xml:space="preserve">Minneapolis </t>
  </si>
  <si>
    <t xml:space="preserve">Montreal </t>
  </si>
  <si>
    <t xml:space="preserve">New Orleans </t>
  </si>
  <si>
    <t xml:space="preserve">New York </t>
  </si>
  <si>
    <t xml:space="preserve">Ottawa </t>
  </si>
  <si>
    <t xml:space="preserve">Philadelphia </t>
  </si>
  <si>
    <t>Phoenix</t>
  </si>
  <si>
    <t xml:space="preserve">San Francisco </t>
  </si>
  <si>
    <t xml:space="preserve">Seattle </t>
  </si>
  <si>
    <t xml:space="preserve">St. John's </t>
  </si>
  <si>
    <t xml:space="preserve">St. Paul </t>
  </si>
  <si>
    <t xml:space="preserve">Stockholm </t>
  </si>
  <si>
    <t xml:space="preserve">Toronto </t>
  </si>
  <si>
    <t xml:space="preserve">Vancouver </t>
  </si>
  <si>
    <t xml:space="preserve">Washington DC </t>
  </si>
  <si>
    <t>+/-</t>
  </si>
  <si>
    <t>M</t>
  </si>
  <si>
    <t>Carolina Panthers</t>
  </si>
  <si>
    <t>Denver Broncos</t>
  </si>
  <si>
    <t>Tampa Bay Buccaneers</t>
  </si>
  <si>
    <t>Atlanta Falcons</t>
  </si>
  <si>
    <t>Buffalo Bills</t>
  </si>
  <si>
    <t>Baltimore Ravens</t>
  </si>
  <si>
    <t>Chicago Bears</t>
  </si>
  <si>
    <t>Houston Texans</t>
  </si>
  <si>
    <t>Green Bay Packers</t>
  </si>
  <si>
    <t>Jacksonville Jaguars</t>
  </si>
  <si>
    <t>San Diego Chargers</t>
  </si>
  <si>
    <t>Kansas City Chiefs</t>
  </si>
  <si>
    <t>Oakland Raiders</t>
  </si>
  <si>
    <t>New Orleans Saints</t>
  </si>
  <si>
    <t>Cincinnati Bengals</t>
  </si>
  <si>
    <t>New York Jets</t>
  </si>
  <si>
    <t>Cleveland Browns</t>
  </si>
  <si>
    <t>Philadelphia Eagles</t>
  </si>
  <si>
    <t>Minnesota Vikings</t>
  </si>
  <si>
    <t>Tennessee Titans</t>
  </si>
  <si>
    <t>Miami Dolphins</t>
  </si>
  <si>
    <t>Seattle Seahawks</t>
  </si>
  <si>
    <t>New York Giants</t>
  </si>
  <si>
    <t>Dallas Cowboys</t>
  </si>
  <si>
    <t>Detroit Lions</t>
  </si>
  <si>
    <t>Indianapolis Colts</t>
  </si>
  <si>
    <t>New England Patriots</t>
  </si>
  <si>
    <t>Pittsburgh Steelers</t>
  </si>
  <si>
    <t>Washington Redskins</t>
  </si>
  <si>
    <t>Los Angeles Rams</t>
  </si>
  <si>
    <t>S. F. 49ers</t>
  </si>
  <si>
    <t>AFC East</t>
  </si>
  <si>
    <t>AFC North</t>
  </si>
  <si>
    <t>AFC South</t>
  </si>
  <si>
    <t>AFC West</t>
  </si>
  <si>
    <t>NFC East</t>
  </si>
  <si>
    <t>NFC North</t>
  </si>
  <si>
    <t>NFC South</t>
  </si>
  <si>
    <t>NFC West</t>
  </si>
  <si>
    <t>Teams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</si>
  <si>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</si>
  <si>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</si>
  <si>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</si>
  <si>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</si>
  <si>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</si>
  <si>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</si>
  <si>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</si>
  <si>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</si>
  <si>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</si>
  <si>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</si>
  <si>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</si>
  <si>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</si>
  <si>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</si>
  <si>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</si>
  <si>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</si>
  <si>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</si>
  <si>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Sports Authority Field at Mile High</t>
  </si>
  <si>
    <t>Georgia Dome</t>
  </si>
  <si>
    <t>M &amp; T Bank Stadium</t>
  </si>
  <si>
    <t>NRG Stadium</t>
  </si>
  <si>
    <t>EverBank Field</t>
  </si>
  <si>
    <t>Arrowhead Stadium</t>
  </si>
  <si>
    <t>Mercedes-Benz Superdome</t>
  </si>
  <si>
    <t>MetLife Stadium</t>
  </si>
  <si>
    <t>Lincoln Financial Field</t>
  </si>
  <si>
    <t>Nissan Stadium</t>
  </si>
  <si>
    <t>CenturyLink Field</t>
  </si>
  <si>
    <t>AT&amp;T Stadium</t>
  </si>
  <si>
    <t>Lucas Oil Stadium</t>
  </si>
  <si>
    <t>University of Phoenix Stadium</t>
  </si>
  <si>
    <t>FedEx Field</t>
  </si>
  <si>
    <t>Levi's Stadium</t>
  </si>
  <si>
    <t>New Era Field</t>
  </si>
  <si>
    <t>Bank of America Stadium</t>
  </si>
  <si>
    <t>FirstEnergy Stadium</t>
  </si>
  <si>
    <t>Gillette Stadium</t>
  </si>
  <si>
    <t>Heinz Field</t>
  </si>
  <si>
    <t>Los Angeles Memorial Coliseum</t>
  </si>
  <si>
    <t>Oakland Coliseum</t>
  </si>
  <si>
    <t>Qualcomm Stadium</t>
  </si>
  <si>
    <t>U. S. Bank Stadium</t>
  </si>
  <si>
    <t>Soldier Field</t>
  </si>
  <si>
    <t>Paul Brown Stadium</t>
  </si>
  <si>
    <t>Lambeau Field</t>
  </si>
  <si>
    <t>Hard Rock Stadium</t>
  </si>
  <si>
    <t>Raymond James Stadium</t>
  </si>
  <si>
    <t>Team</t>
  </si>
  <si>
    <t>Pct</t>
  </si>
  <si>
    <t>PF</t>
  </si>
  <si>
    <t>Arizona Cardinals</t>
  </si>
  <si>
    <t>Ford Field</t>
  </si>
  <si>
    <t>Regular Season Schedule</t>
  </si>
  <si>
    <t>Conference Championships</t>
  </si>
  <si>
    <t>Wild Card Round</t>
  </si>
  <si>
    <t>Wembley Stadium</t>
  </si>
  <si>
    <t>Twickenham Stadium</t>
  </si>
  <si>
    <t>tennessee Titans</t>
  </si>
  <si>
    <t>Estadio Azteca</t>
  </si>
  <si>
    <t>PA</t>
  </si>
  <si>
    <t>San Diego</t>
  </si>
  <si>
    <t>HOME TEAM</t>
  </si>
  <si>
    <t>VENUE</t>
  </si>
  <si>
    <t>SCORE</t>
  </si>
  <si>
    <t>AWAY TEAM</t>
  </si>
  <si>
    <t>MATCH</t>
  </si>
  <si>
    <t>DATE</t>
  </si>
  <si>
    <t>TIME</t>
  </si>
  <si>
    <t>Wild Card 1</t>
  </si>
  <si>
    <t>AFC</t>
  </si>
  <si>
    <t>NFC</t>
  </si>
  <si>
    <t>Wild Card 2</t>
  </si>
  <si>
    <t>Divisional Round</t>
  </si>
  <si>
    <t>SUPER BOWL CHAMPION</t>
  </si>
  <si>
    <t>AFC Champion</t>
  </si>
  <si>
    <t>NFC Champion</t>
  </si>
  <si>
    <t>Division Winner 1</t>
  </si>
  <si>
    <t>Division Winner 2</t>
  </si>
  <si>
    <t>Division Winner 4</t>
  </si>
  <si>
    <t>Division Winner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</si>
</sst>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;@"/>
    <numFmt numFmtId="165" formatCode="d\-mmm\,\ h:mm"/>
    <numFmt numFmtId="166" formatCode="m/d/yy\ h:mm;@"/>
    <numFmt numFmtId="167" formatCode="[$-409]d\-mmm;@"/>
    <numFmt numFmtId="168" formatCode="0.000"/>
  </numFmts>
  <fonts count="35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2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Verdana"/>
      <family val="2"/>
    </font>
    <font>
      <sz val="10"/>
      <color rgb="FFFF0000"/>
      <name val="Arial"/>
      <family val="2"/>
    </font>
    <font>
      <b/>
      <sz val="24"/>
      <color indexed="9"/>
      <name val="Calibri"/>
      <family val="2"/>
      <scheme val="minor"/>
    </font>
    <font>
      <b/>
      <sz val="10"/>
      <color theme="3" tint="0.39998000860214233"/>
      <name val="Verdana"/>
      <family val="2"/>
    </font>
    <font>
      <sz val="16"/>
      <color indexed="9"/>
      <name val="Copperplate Gothic Bold"/>
      <family val="2"/>
    </font>
    <font>
      <sz val="16"/>
      <color theme="0"/>
      <name val="Copperplate Gothic Bold"/>
      <family val="2"/>
    </font>
    <font>
      <b/>
      <sz val="11"/>
      <color theme="1"/>
      <name val="Calibri"/>
      <family val="2"/>
      <scheme val="minor"/>
    </font>
    <font>
      <b/>
      <sz val="18"/>
      <color theme="0"/>
      <name val="Copperplate Gothic Bold"/>
      <family val="2"/>
    </font>
    <font>
      <sz val="11"/>
      <name val="Copperplate Gothic Bold"/>
      <family val="2"/>
    </font>
    <font>
      <b/>
      <sz val="11"/>
      <name val="Copperplate Gothic Light"/>
      <family val="2"/>
    </font>
    <font>
      <b/>
      <sz val="10"/>
      <name val="Copperplate Gothic Light"/>
      <family val="2"/>
    </font>
    <font>
      <sz val="11"/>
      <color theme="1"/>
      <name val="Copperplate Gothic Bold"/>
      <family val="2"/>
    </font>
    <font>
      <sz val="10"/>
      <name val="Copperplate Gothic Bold"/>
      <family val="2"/>
    </font>
    <font>
      <sz val="10"/>
      <color theme="1"/>
      <name val="Arial"/>
      <family val="2"/>
      <scheme val="minor"/>
    </font>
  </fonts>
  <fills count="12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9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>
        <color theme="9" tint="-0.4999699890613556"/>
      </right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>
        <color theme="9" tint="-0.4999699890613556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medium">
        <color theme="9" tint="-0.4999699890613556"/>
      </right>
      <top style="thin">
        <color theme="0"/>
      </top>
      <bottom style="thin">
        <color theme="0"/>
      </bottom>
    </border>
    <border>
      <left style="medium">
        <color theme="9" tint="-0.4999699890613556"/>
      </left>
      <right/>
      <top style="thin">
        <color theme="0"/>
      </top>
      <bottom style="medium">
        <color theme="9" tint="-0.4999699890613556"/>
      </bottom>
    </border>
    <border>
      <left/>
      <right/>
      <top style="thin">
        <color theme="0"/>
      </top>
      <bottom style="medium">
        <color theme="9" tint="-0.4999699890613556"/>
      </bottom>
    </border>
    <border>
      <left/>
      <right style="medium">
        <color theme="9" tint="-0.4999699890613556"/>
      </right>
      <top style="thin">
        <color theme="0"/>
      </top>
      <bottom style="medium">
        <color theme="9" tint="-0.4999699890613556"/>
      </bottom>
    </border>
    <border>
      <left style="medium">
        <color theme="9" tint="-0.4999699890613556"/>
      </left>
      <right/>
      <top style="medium">
        <color theme="9" tint="-0.4999699890613556"/>
      </top>
      <bottom style="thin">
        <color theme="0"/>
      </bottom>
    </border>
    <border>
      <left/>
      <right/>
      <top style="medium">
        <color theme="9" tint="-0.4999699890613556"/>
      </top>
      <bottom style="thin">
        <color theme="0"/>
      </bottom>
    </border>
    <border>
      <left/>
      <right style="medium">
        <color theme="9" tint="-0.4999699890613556"/>
      </right>
      <top style="medium">
        <color theme="9" tint="-0.4999699890613556"/>
      </top>
      <bottom style="thin">
        <color theme="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0" fillId="0" borderId="0">
      <alignment/>
      <protection/>
    </xf>
  </cellStyleXfs>
  <cellXfs count="204">
    <xf numFmtId="0" fontId="0" fillId="0" borderId="0" xfId="0"/>
    <xf numFmtId="0" fontId="4" fillId="0" borderId="0" xfId="0" applyFont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/>
      <protection hidden="1"/>
    </xf>
    <xf numFmtId="0" fontId="8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Protection="1">
      <protection hidden="1"/>
    </xf>
    <xf numFmtId="164" fontId="6" fillId="0" borderId="0" xfId="0" applyNumberFormat="1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0" fontId="6" fillId="0" borderId="4" xfId="0" applyFont="1" applyBorder="1" applyAlignment="1" applyProtection="1">
      <alignment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16" fontId="6" fillId="0" borderId="0" xfId="0" applyNumberFormat="1" applyFont="1" applyBorder="1" applyAlignment="1" applyProtection="1">
      <alignment horizontal="right" vertical="center" wrapText="1" shrinkToFi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Protection="1">
      <protection hidden="1"/>
    </xf>
    <xf numFmtId="0" fontId="6" fillId="0" borderId="0" xfId="0" applyFont="1" applyFill="1" applyBorder="1" applyAlignment="1" applyProtection="1" quotePrefix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20" applyFont="1" applyFill="1" applyAlignment="1" applyProtection="1">
      <alignment vertical="center"/>
      <protection hidden="1"/>
    </xf>
    <xf numFmtId="0" fontId="9" fillId="0" borderId="0" xfId="0" applyFont="1" applyFill="1" applyProtection="1">
      <protection hidden="1"/>
    </xf>
    <xf numFmtId="0" fontId="8" fillId="0" borderId="0" xfId="0" applyFont="1" applyFill="1" applyProtection="1">
      <protection hidden="1"/>
    </xf>
    <xf numFmtId="0" fontId="8" fillId="0" borderId="0" xfId="0" applyFont="1" applyFill="1" applyBorder="1" applyProtection="1"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Alignment="1" applyProtection="1">
      <alignment horizontal="left" indent="1"/>
      <protection hidden="1"/>
    </xf>
    <xf numFmtId="0" fontId="7" fillId="0" borderId="0" xfId="0" applyFont="1" applyAlignment="1" applyProtection="1">
      <alignment horizontal="left" vertical="center" indent="1"/>
      <protection hidden="1"/>
    </xf>
    <xf numFmtId="0" fontId="6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0" borderId="2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Protection="1">
      <protection hidden="1"/>
    </xf>
    <xf numFmtId="0" fontId="17" fillId="0" borderId="0" xfId="0" applyFont="1"/>
    <xf numFmtId="0" fontId="17" fillId="0" borderId="0" xfId="0" applyFont="1" applyBorder="1"/>
    <xf numFmtId="0" fontId="16" fillId="2" borderId="0" xfId="0" applyFont="1" applyFill="1" applyBorder="1" applyAlignment="1" applyProtection="1">
      <alignment horizontal="center" vertical="center"/>
      <protection hidden="1"/>
    </xf>
    <xf numFmtId="167" fontId="6" fillId="0" borderId="0" xfId="0" applyNumberFormat="1" applyFont="1" applyBorder="1" applyAlignment="1" applyProtection="1">
      <alignment horizontal="right" vertical="center" wrapText="1" shrinkToFit="1"/>
      <protection hidden="1"/>
    </xf>
    <xf numFmtId="0" fontId="0" fillId="0" borderId="0" xfId="0" applyBorder="1" applyAlignment="1">
      <alignment vertical="center"/>
    </xf>
    <xf numFmtId="0" fontId="7" fillId="0" borderId="0" xfId="0" applyFont="1" applyProtection="1"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16" fontId="6" fillId="0" borderId="4" xfId="0" applyNumberFormat="1" applyFont="1" applyBorder="1" applyAlignment="1" applyProtection="1">
      <alignment horizontal="right" vertical="center" wrapText="1" shrinkToFit="1"/>
      <protection hidden="1"/>
    </xf>
    <xf numFmtId="164" fontId="6" fillId="0" borderId="4" xfId="0" applyNumberFormat="1" applyFont="1" applyBorder="1" applyAlignment="1" applyProtection="1">
      <alignment horizontal="right" vertical="center"/>
      <protection hidden="1"/>
    </xf>
    <xf numFmtId="0" fontId="6" fillId="0" borderId="4" xfId="0" applyFont="1" applyBorder="1" applyAlignment="1" applyProtection="1">
      <alignment horizontal="right" vertical="center"/>
      <protection hidden="1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 quotePrefix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 locked="0"/>
    </xf>
    <xf numFmtId="0" fontId="16" fillId="2" borderId="0" xfId="0" applyFont="1" applyFill="1" applyBorder="1" applyAlignment="1" applyProtection="1" quotePrefix="1">
      <alignment horizontal="center" vertical="center"/>
      <protection hidden="1"/>
    </xf>
    <xf numFmtId="0" fontId="17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right"/>
      <protection hidden="1"/>
    </xf>
    <xf numFmtId="0" fontId="17" fillId="0" borderId="0" xfId="0" applyFont="1" applyProtection="1">
      <protection hidden="1"/>
    </xf>
    <xf numFmtId="0" fontId="12" fillId="0" borderId="0" xfId="0" applyFont="1" applyAlignment="1">
      <alignment wrapText="1"/>
    </xf>
    <xf numFmtId="0" fontId="17" fillId="0" borderId="0" xfId="0" applyFont="1" applyBorder="1" applyAlignment="1" applyProtection="1">
      <alignment/>
      <protection hidden="1"/>
    </xf>
    <xf numFmtId="164" fontId="17" fillId="0" borderId="0" xfId="0" applyNumberFormat="1" applyFont="1" applyBorder="1" applyAlignment="1" applyProtection="1">
      <alignment/>
      <protection hidden="1"/>
    </xf>
    <xf numFmtId="0" fontId="17" fillId="0" borderId="0" xfId="0" applyNumberFormat="1" applyFont="1" applyAlignment="1" applyProtection="1">
      <alignment/>
      <protection hidden="1"/>
    </xf>
    <xf numFmtId="164" fontId="17" fillId="0" borderId="0" xfId="0" applyNumberFormat="1" applyFont="1" applyAlignment="1" applyProtection="1">
      <alignment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16" fontId="17" fillId="0" borderId="0" xfId="0" applyNumberFormat="1" applyFont="1" applyBorder="1" applyAlignment="1" applyProtection="1">
      <alignment vertical="center"/>
      <protection hidden="1"/>
    </xf>
    <xf numFmtId="166" fontId="17" fillId="0" borderId="0" xfId="0" applyNumberFormat="1" applyFont="1" applyBorder="1" applyAlignment="1" applyProtection="1">
      <alignment horizontal="right" vertical="center"/>
      <protection hidden="1"/>
    </xf>
    <xf numFmtId="166" fontId="17" fillId="0" borderId="0" xfId="0" applyNumberFormat="1" applyFont="1" applyAlignment="1" applyProtection="1">
      <alignment/>
      <protection hidden="1"/>
    </xf>
    <xf numFmtId="16" fontId="12" fillId="0" borderId="0" xfId="0" applyNumberFormat="1" applyFont="1" applyBorder="1" applyAlignment="1" applyProtection="1">
      <alignment horizontal="right" vertical="center" wrapText="1" shrinkToFit="1"/>
      <protection hidden="1"/>
    </xf>
    <xf numFmtId="164" fontId="12" fillId="0" borderId="0" xfId="0" applyNumberFormat="1" applyFont="1" applyBorder="1" applyAlignment="1" applyProtection="1">
      <alignment horizontal="right" vertical="center"/>
      <protection hidden="1"/>
    </xf>
    <xf numFmtId="0" fontId="20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 vertical="center" textRotation="255"/>
    </xf>
    <xf numFmtId="0" fontId="17" fillId="0" borderId="0" xfId="0" applyFont="1" applyBorder="1" applyAlignment="1">
      <alignment horizontal="left" vertical="center" indent="1"/>
    </xf>
    <xf numFmtId="0" fontId="17" fillId="0" borderId="0" xfId="0" applyFont="1" applyBorder="1" applyAlignment="1" applyProtection="1">
      <alignment horizontal="left" vertical="center" indent="1"/>
      <protection hidden="1"/>
    </xf>
    <xf numFmtId="0" fontId="12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wrapText="1"/>
      <protection hidden="1"/>
    </xf>
    <xf numFmtId="0" fontId="22" fillId="0" borderId="0" xfId="0" applyFont="1" applyBorder="1" applyProtection="1">
      <protection hidden="1"/>
    </xf>
    <xf numFmtId="0" fontId="17" fillId="0" borderId="0" xfId="0" applyFont="1" applyFill="1" applyBorder="1" applyAlignment="1" applyProtection="1">
      <alignment/>
      <protection hidden="1"/>
    </xf>
    <xf numFmtId="0" fontId="12" fillId="0" borderId="0" xfId="0" applyFont="1"/>
    <xf numFmtId="166" fontId="17" fillId="0" borderId="0" xfId="0" applyNumberFormat="1" applyFont="1" applyAlignment="1" applyProtection="1">
      <alignment horizontal="right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7" fillId="0" borderId="0" xfId="0" applyFont="1" applyAlignment="1">
      <alignment/>
    </xf>
    <xf numFmtId="0" fontId="21" fillId="0" borderId="0" xfId="0" applyFont="1" applyProtection="1">
      <protection hidden="1"/>
    </xf>
    <xf numFmtId="0" fontId="6" fillId="0" borderId="0" xfId="0" applyFont="1" applyBorder="1" applyAlignment="1" applyProtection="1">
      <alignment horizontal="left" vertical="center"/>
      <protection hidden="1" locked="0"/>
    </xf>
    <xf numFmtId="0" fontId="6" fillId="0" borderId="0" xfId="0" applyFont="1" applyBorder="1" applyAlignment="1" applyProtection="1">
      <alignment horizontal="left" vertical="center"/>
      <protection hidden="1" locked="0"/>
    </xf>
    <xf numFmtId="22" fontId="17" fillId="0" borderId="0" xfId="0" applyNumberFormat="1" applyFont="1" applyAlignment="1" applyProtection="1">
      <alignment horizontal="right"/>
      <protection hidden="1"/>
    </xf>
    <xf numFmtId="0" fontId="17" fillId="0" borderId="4" xfId="0" applyFont="1" applyBorder="1" applyAlignment="1">
      <alignment horizontal="center" vertical="center" textRotation="255"/>
    </xf>
    <xf numFmtId="0" fontId="17" fillId="0" borderId="4" xfId="0" applyFont="1" applyBorder="1" applyAlignment="1">
      <alignment horizontal="left" vertical="center" indent="1"/>
    </xf>
    <xf numFmtId="0" fontId="17" fillId="0" borderId="6" xfId="0" applyFont="1" applyBorder="1" applyAlignment="1">
      <alignment horizontal="center" vertical="center" textRotation="255"/>
    </xf>
    <xf numFmtId="0" fontId="17" fillId="0" borderId="6" xfId="0" applyFont="1" applyBorder="1" applyAlignment="1">
      <alignment horizontal="left" vertical="center" indent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6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Protection="1">
      <protection hidden="1"/>
    </xf>
    <xf numFmtId="0" fontId="6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Alignment="1" applyProtection="1">
      <alignment vertic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168" fontId="21" fillId="0" borderId="0" xfId="0" applyNumberFormat="1" applyFont="1" applyProtection="1">
      <protection hidden="1"/>
    </xf>
    <xf numFmtId="0" fontId="16" fillId="3" borderId="0" xfId="0" applyFont="1" applyFill="1" applyBorder="1" applyAlignment="1" applyProtection="1">
      <alignment vertical="center"/>
      <protection hidden="1"/>
    </xf>
    <xf numFmtId="0" fontId="16" fillId="3" borderId="0" xfId="0" applyFont="1" applyFill="1" applyBorder="1" applyAlignment="1" applyProtection="1">
      <alignment horizontal="center" vertical="center"/>
      <protection hidden="1"/>
    </xf>
    <xf numFmtId="0" fontId="16" fillId="3" borderId="0" xfId="0" applyFont="1" applyFill="1" applyBorder="1" applyAlignment="1" applyProtection="1" quotePrefix="1">
      <alignment horizontal="center" vertical="center"/>
      <protection hidden="1"/>
    </xf>
    <xf numFmtId="0" fontId="16" fillId="3" borderId="0" xfId="0" applyFont="1" applyFill="1" applyBorder="1" applyAlignment="1" applyProtection="1">
      <alignment horizontal="left"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 hidden="1"/>
    </xf>
    <xf numFmtId="0" fontId="16" fillId="4" borderId="0" xfId="0" applyFont="1" applyFill="1" applyBorder="1" applyAlignment="1" applyProtection="1" quotePrefix="1">
      <alignment horizontal="center" vertical="center"/>
      <protection hidden="1"/>
    </xf>
    <xf numFmtId="0" fontId="16" fillId="4" borderId="0" xfId="0" applyFont="1" applyFill="1" applyBorder="1" applyAlignment="1" applyProtection="1">
      <alignment horizontal="left" vertical="center"/>
      <protection hidden="1"/>
    </xf>
    <xf numFmtId="0" fontId="18" fillId="5" borderId="0" xfId="0" applyFont="1" applyFill="1" applyBorder="1" applyAlignment="1" applyProtection="1">
      <alignment vertical="center"/>
      <protection hidden="1"/>
    </xf>
    <xf numFmtId="0" fontId="7" fillId="5" borderId="0" xfId="0" applyFont="1" applyFill="1" applyBorder="1" applyAlignment="1" applyProtection="1">
      <alignment vertical="center"/>
      <protection hidden="1"/>
    </xf>
    <xf numFmtId="168" fontId="15" fillId="0" borderId="0" xfId="0" applyNumberFormat="1" applyFont="1" applyFill="1" applyBorder="1" applyAlignment="1" applyProtection="1">
      <alignment horizontal="center" vertical="center"/>
      <protection hidden="1"/>
    </xf>
    <xf numFmtId="168" fontId="16" fillId="3" borderId="0" xfId="0" applyNumberFormat="1" applyFont="1" applyFill="1" applyBorder="1" applyAlignment="1" applyProtection="1">
      <alignment horizontal="center" vertical="center"/>
      <protection hidden="1"/>
    </xf>
    <xf numFmtId="168" fontId="6" fillId="0" borderId="0" xfId="0" applyNumberFormat="1" applyFont="1" applyBorder="1" applyAlignment="1" applyProtection="1">
      <alignment horizontal="center" vertical="center"/>
      <protection hidden="1"/>
    </xf>
    <xf numFmtId="168" fontId="16" fillId="4" borderId="0" xfId="0" applyNumberFormat="1" applyFont="1" applyFill="1" applyBorder="1" applyAlignment="1" applyProtection="1">
      <alignment horizontal="center" vertical="center"/>
      <protection hidden="1"/>
    </xf>
    <xf numFmtId="168" fontId="6" fillId="0" borderId="0" xfId="0" applyNumberFormat="1" applyFont="1" applyAlignment="1" applyProtection="1">
      <alignment vertical="center"/>
      <protection hidden="1"/>
    </xf>
    <xf numFmtId="0" fontId="27" fillId="5" borderId="0" xfId="0" applyFont="1" applyFill="1" applyBorder="1" applyAlignment="1" applyProtection="1">
      <alignment horizontal="center" vertical="center"/>
      <protection hidden="1"/>
    </xf>
    <xf numFmtId="168" fontId="27" fillId="5" borderId="0" xfId="0" applyNumberFormat="1" applyFont="1" applyFill="1" applyBorder="1" applyAlignment="1" applyProtection="1">
      <alignment horizontal="center" vertical="center"/>
      <protection hidden="1"/>
    </xf>
    <xf numFmtId="0" fontId="27" fillId="5" borderId="0" xfId="0" applyFont="1" applyFill="1" applyBorder="1" applyAlignment="1" applyProtection="1">
      <alignment horizontal="left" vertical="center"/>
      <protection hidden="1" locked="0"/>
    </xf>
    <xf numFmtId="0" fontId="1" fillId="0" borderId="0" xfId="0" applyFont="1" applyFill="1" applyAlignment="1" applyProtection="1">
      <alignment vertical="center"/>
      <protection hidden="1"/>
    </xf>
    <xf numFmtId="0" fontId="27" fillId="5" borderId="0" xfId="0" applyFont="1" applyFill="1" applyBorder="1" applyAlignment="1" applyProtection="1">
      <alignment vertical="center"/>
      <protection hidden="1" locked="0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65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7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>
      <alignment vertical="center" wrapText="1"/>
    </xf>
    <xf numFmtId="0" fontId="0" fillId="0" borderId="8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6" fillId="0" borderId="9" xfId="0" applyFont="1" applyBorder="1" applyAlignment="1" applyProtection="1">
      <alignment vertical="center"/>
      <protection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14" fillId="6" borderId="0" xfId="0" applyFont="1" applyFill="1" applyBorder="1" applyAlignment="1" applyProtection="1">
      <alignment vertical="center" textRotation="255"/>
      <protection hidden="1"/>
    </xf>
    <xf numFmtId="0" fontId="14" fillId="3" borderId="0" xfId="0" applyFont="1" applyFill="1" applyBorder="1" applyAlignment="1" applyProtection="1">
      <alignment vertical="center" textRotation="255"/>
      <protection hidden="1"/>
    </xf>
    <xf numFmtId="0" fontId="7" fillId="3" borderId="3" xfId="0" applyFont="1" applyFill="1" applyBorder="1" applyAlignment="1" applyProtection="1">
      <alignment vertical="center"/>
      <protection hidden="1"/>
    </xf>
    <xf numFmtId="0" fontId="6" fillId="3" borderId="4" xfId="0" applyFont="1" applyFill="1" applyBorder="1" applyAlignment="1" applyProtection="1">
      <alignment vertical="center"/>
      <protection hidden="1"/>
    </xf>
    <xf numFmtId="0" fontId="8" fillId="3" borderId="4" xfId="0" applyFont="1" applyFill="1" applyBorder="1" applyAlignment="1" applyProtection="1">
      <alignment vertical="center"/>
      <protection hidden="1"/>
    </xf>
    <xf numFmtId="0" fontId="29" fillId="0" borderId="0" xfId="0" applyFont="1" applyProtection="1">
      <protection hidden="1"/>
    </xf>
    <xf numFmtId="0" fontId="30" fillId="0" borderId="0" xfId="0" applyFont="1" applyBorder="1" applyAlignment="1" applyProtection="1">
      <alignment vertical="center"/>
      <protection hidden="1"/>
    </xf>
    <xf numFmtId="0" fontId="30" fillId="0" borderId="1" xfId="0" applyFont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3" fillId="0" borderId="0" xfId="0" applyFont="1"/>
    <xf numFmtId="0" fontId="29" fillId="0" borderId="0" xfId="0" applyFont="1"/>
    <xf numFmtId="0" fontId="29" fillId="0" borderId="0" xfId="0" applyFont="1" applyFill="1" applyBorder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horizontal="right" vertical="center"/>
      <protection hidden="1"/>
    </xf>
    <xf numFmtId="0" fontId="33" fillId="0" borderId="0" xfId="0" applyFont="1" applyBorder="1" applyAlignment="1" applyProtection="1">
      <alignment horizontal="center" vertical="center" wrapText="1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horizontal="left" vertical="center"/>
      <protection hidden="1"/>
    </xf>
    <xf numFmtId="0" fontId="33" fillId="0" borderId="0" xfId="0" applyFont="1" applyBorder="1" applyAlignment="1" applyProtection="1">
      <alignment vertical="center"/>
      <protection hidden="1"/>
    </xf>
    <xf numFmtId="0" fontId="31" fillId="0" borderId="0" xfId="0" applyFont="1" applyBorder="1" applyAlignment="1" applyProtection="1">
      <alignment vertical="center"/>
      <protection hidden="1"/>
    </xf>
    <xf numFmtId="0" fontId="33" fillId="0" borderId="0" xfId="0" applyFont="1" applyAlignment="1" applyProtection="1">
      <alignment wrapText="1"/>
      <protection hidden="1"/>
    </xf>
    <xf numFmtId="0" fontId="33" fillId="0" borderId="0" xfId="0" applyFont="1" applyAlignment="1" applyProtection="1">
      <alignment/>
      <protection hidden="1"/>
    </xf>
    <xf numFmtId="0" fontId="33" fillId="0" borderId="0" xfId="0" applyFont="1" applyProtection="1">
      <protection hidden="1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>
      <alignment horizontal="center"/>
    </xf>
    <xf numFmtId="0" fontId="29" fillId="0" borderId="0" xfId="0" applyFont="1" applyAlignment="1" applyProtection="1">
      <alignment horizontal="left"/>
      <protection hidden="1"/>
    </xf>
    <xf numFmtId="0" fontId="33" fillId="7" borderId="0" xfId="0" applyFont="1" applyFill="1" applyAlignment="1" applyProtection="1">
      <alignment horizontal="left"/>
      <protection locked="0"/>
    </xf>
    <xf numFmtId="0" fontId="33" fillId="8" borderId="0" xfId="0" applyFont="1" applyFill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center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0" fontId="28" fillId="3" borderId="0" xfId="0" applyFont="1" applyFill="1" applyBorder="1" applyAlignment="1">
      <alignment horizontal="center" vertical="center" wrapText="1"/>
    </xf>
    <xf numFmtId="0" fontId="28" fillId="6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  <protection hidden="1"/>
    </xf>
    <xf numFmtId="0" fontId="13" fillId="0" borderId="13" xfId="0" applyFont="1" applyBorder="1" applyAlignment="1" applyProtection="1">
      <alignment horizontal="center" vertical="center" wrapText="1"/>
      <protection hidden="1"/>
    </xf>
    <xf numFmtId="0" fontId="13" fillId="0" borderId="14" xfId="0" applyFont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center" vertical="center" wrapText="1"/>
      <protection hidden="1"/>
    </xf>
    <xf numFmtId="0" fontId="13" fillId="0" borderId="16" xfId="0" applyFont="1" applyBorder="1" applyAlignment="1" applyProtection="1">
      <alignment horizontal="center" vertical="center" wrapText="1"/>
      <protection hidden="1"/>
    </xf>
    <xf numFmtId="0" fontId="13" fillId="0" borderId="17" xfId="0" applyFont="1" applyBorder="1" applyAlignment="1" applyProtection="1">
      <alignment horizontal="center" vertical="center" wrapText="1"/>
      <protection hidden="1"/>
    </xf>
    <xf numFmtId="0" fontId="26" fillId="3" borderId="0" xfId="0" applyFont="1" applyFill="1" applyBorder="1" applyAlignment="1" applyProtection="1">
      <alignment horizontal="center" vertical="center"/>
      <protection hidden="1"/>
    </xf>
    <xf numFmtId="0" fontId="27" fillId="5" borderId="0" xfId="0" applyFont="1" applyFill="1" applyBorder="1" applyAlignment="1" applyProtection="1">
      <alignment horizontal="left" vertical="center"/>
      <protection hidden="1" locked="0"/>
    </xf>
    <xf numFmtId="0" fontId="19" fillId="9" borderId="18" xfId="0" applyFont="1" applyFill="1" applyBorder="1" applyAlignment="1" applyProtection="1">
      <alignment horizontal="center" vertical="center" wrapText="1"/>
      <protection hidden="1"/>
    </xf>
    <xf numFmtId="0" fontId="19" fillId="9" borderId="19" xfId="0" applyFont="1" applyFill="1" applyBorder="1" applyAlignment="1" applyProtection="1">
      <alignment horizontal="center" vertical="center" wrapText="1"/>
      <protection hidden="1"/>
    </xf>
    <xf numFmtId="0" fontId="19" fillId="9" borderId="20" xfId="0" applyFont="1" applyFill="1" applyBorder="1" applyAlignment="1" applyProtection="1">
      <alignment horizontal="center" vertical="center" wrapText="1"/>
      <protection hidden="1"/>
    </xf>
    <xf numFmtId="0" fontId="19" fillId="9" borderId="12" xfId="0" applyFont="1" applyFill="1" applyBorder="1" applyAlignment="1" applyProtection="1">
      <alignment horizontal="center" vertical="center" wrapText="1"/>
      <protection hidden="1"/>
    </xf>
    <xf numFmtId="0" fontId="19" fillId="9" borderId="13" xfId="0" applyFont="1" applyFill="1" applyBorder="1" applyAlignment="1" applyProtection="1">
      <alignment horizontal="center" vertical="center" wrapText="1"/>
      <protection hidden="1"/>
    </xf>
    <xf numFmtId="0" fontId="19" fillId="9" borderId="14" xfId="0" applyFont="1" applyFill="1" applyBorder="1" applyAlignment="1" applyProtection="1">
      <alignment horizontal="center" vertical="center" wrapText="1"/>
      <protection hidden="1"/>
    </xf>
    <xf numFmtId="0" fontId="25" fillId="10" borderId="1" xfId="0" applyFont="1" applyFill="1" applyBorder="1" applyAlignment="1" applyProtection="1">
      <alignment horizontal="center" vertical="center"/>
      <protection hidden="1"/>
    </xf>
    <xf numFmtId="0" fontId="25" fillId="10" borderId="0" xfId="0" applyFont="1" applyFill="1" applyBorder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0" fontId="33" fillId="11" borderId="0" xfId="0" applyFont="1" applyFill="1" applyAlignment="1" applyProtection="1">
      <alignment horizontal="left" vertical="center" wrapText="1"/>
      <protection locked="0"/>
    </xf>
    <xf numFmtId="0" fontId="16" fillId="4" borderId="0" xfId="0" applyFont="1" applyFill="1" applyBorder="1" applyAlignment="1" applyProtection="1">
      <alignment horizontal="left" vertical="center"/>
      <protection hidden="1"/>
    </xf>
    <xf numFmtId="0" fontId="20" fillId="0" borderId="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</cellStyles>
  <dxfs count="17">
    <dxf>
      <fill>
        <patternFill>
          <bgColor theme="4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5999600291252136"/>
        </patternFill>
      </fill>
      <border/>
    </dxf>
    <dxf>
      <font>
        <b val="0"/>
        <i val="0"/>
        <color theme="1" tint="0.49998000264167786"/>
      </font>
      <border/>
    </dxf>
    <dxf>
      <font>
        <b/>
        <i val="0"/>
        <color theme="6" tint="-0.24993999302387238"/>
      </font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B050"/>
        </patternFill>
      </fill>
      <border/>
    </dxf>
    <dxf>
      <border>
        <left/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color theme="1" tint="0.49998000264167786"/>
      </font>
      <border/>
    </dxf>
    <dxf>
      <font>
        <b/>
        <i val="0"/>
        <color theme="6" tint="-0.24993999302387238"/>
      </font>
      <border/>
    </dxf>
    <dxf>
      <fill>
        <patternFill>
          <bgColor theme="6" tint="0.7999799847602844"/>
        </patternFill>
      </fill>
      <border>
        <left style="thin"/>
        <right style="thin"/>
        <top style="thin"/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638175</xdr:colOff>
      <xdr:row>272</xdr:row>
      <xdr:rowOff>209550</xdr:rowOff>
    </xdr:from>
    <xdr:to>
      <xdr:col>36</xdr:col>
      <xdr:colOff>219075</xdr:colOff>
      <xdr:row>282</xdr:row>
      <xdr:rowOff>0</xdr:rowOff>
    </xdr:to>
    <xdr:pic>
      <xdr:nvPicPr>
        <xdr:cNvPr id="57" name="Picture 56" descr="Image resul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20425" y="62769750"/>
          <a:ext cx="2286000" cy="2076450"/>
        </a:xfrm>
        <a:prstGeom prst="rect">
          <a:avLst/>
        </a:prstGeom>
        <a:noFill/>
        <a:ln>
          <a:noFill/>
        </a:ln>
        <a:effectLst>
          <a:glow>
            <a:schemeClr val="accent1"/>
          </a:glow>
        </a:effectLst>
      </xdr:spPr>
    </xdr:pic>
    <xdr:clientData/>
  </xdr:twoCellAnchor>
  <xdr:twoCellAnchor editAs="oneCell">
    <xdr:from>
      <xdr:col>28</xdr:col>
      <xdr:colOff>152400</xdr:colOff>
      <xdr:row>0</xdr:row>
      <xdr:rowOff>238125</xdr:rowOff>
    </xdr:from>
    <xdr:to>
      <xdr:col>36</xdr:col>
      <xdr:colOff>85725</xdr:colOff>
      <xdr:row>10</xdr:row>
      <xdr:rowOff>161925</xdr:rowOff>
    </xdr:to>
    <xdr:pic>
      <xdr:nvPicPr>
        <xdr:cNvPr id="77" name="Picture 76" descr="Image resul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34650" y="238125"/>
          <a:ext cx="2638425" cy="2438400"/>
        </a:xfrm>
        <a:prstGeom prst="rect">
          <a:avLst/>
        </a:prstGeom>
        <a:noFill/>
        <a:ln>
          <a:noFill/>
        </a:ln>
        <a:effectLst>
          <a:glow>
            <a:schemeClr val="accent1"/>
          </a:glow>
        </a:effectLst>
      </xdr:spPr>
    </xdr:pic>
    <xdr:clientData/>
  </xdr:twoCellAnchor>
  <xdr:twoCellAnchor>
    <xdr:from>
      <xdr:col>7</xdr:col>
      <xdr:colOff>0</xdr:colOff>
      <xdr:row>277</xdr:row>
      <xdr:rowOff>104775</xdr:rowOff>
    </xdr:from>
    <xdr:to>
      <xdr:col>12</xdr:col>
      <xdr:colOff>9525</xdr:colOff>
      <xdr:row>277</xdr:row>
      <xdr:rowOff>114300</xdr:rowOff>
    </xdr:to>
    <xdr:cxnSp macro="">
      <xdr:nvCxnSpPr>
        <xdr:cNvPr id="3" name="Straight Connector 2"/>
        <xdr:cNvCxnSpPr/>
      </xdr:nvCxnSpPr>
      <xdr:spPr>
        <a:xfrm flipV="1">
          <a:off x="4067175" y="63807975"/>
          <a:ext cx="1114425" cy="9525"/>
        </a:xfrm>
        <a:prstGeom prst="line">
          <a:avLst/>
        </a:prstGeom>
        <a:ln w="1270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282</xdr:row>
      <xdr:rowOff>104775</xdr:rowOff>
    </xdr:from>
    <xdr:to>
      <xdr:col>12</xdr:col>
      <xdr:colOff>9525</xdr:colOff>
      <xdr:row>282</xdr:row>
      <xdr:rowOff>114300</xdr:rowOff>
    </xdr:to>
    <xdr:cxnSp macro="">
      <xdr:nvCxnSpPr>
        <xdr:cNvPr id="39" name="Straight Connector 38"/>
        <xdr:cNvCxnSpPr/>
      </xdr:nvCxnSpPr>
      <xdr:spPr>
        <a:xfrm flipV="1">
          <a:off x="4067175" y="64950975"/>
          <a:ext cx="1114425" cy="9525"/>
        </a:xfrm>
        <a:prstGeom prst="line">
          <a:avLst/>
        </a:prstGeom>
        <a:ln w="1270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289</xdr:row>
      <xdr:rowOff>114300</xdr:rowOff>
    </xdr:from>
    <xdr:to>
      <xdr:col>12</xdr:col>
      <xdr:colOff>9525</xdr:colOff>
      <xdr:row>289</xdr:row>
      <xdr:rowOff>123825</xdr:rowOff>
    </xdr:to>
    <xdr:cxnSp macro="">
      <xdr:nvCxnSpPr>
        <xdr:cNvPr id="40" name="Straight Connector 39"/>
        <xdr:cNvCxnSpPr/>
      </xdr:nvCxnSpPr>
      <xdr:spPr>
        <a:xfrm flipV="1">
          <a:off x="4067175" y="66560700"/>
          <a:ext cx="1114425" cy="9525"/>
        </a:xfrm>
        <a:prstGeom prst="line">
          <a:avLst/>
        </a:prstGeom>
        <a:ln w="1270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294</xdr:row>
      <xdr:rowOff>114300</xdr:rowOff>
    </xdr:from>
    <xdr:to>
      <xdr:col>12</xdr:col>
      <xdr:colOff>9525</xdr:colOff>
      <xdr:row>294</xdr:row>
      <xdr:rowOff>123825</xdr:rowOff>
    </xdr:to>
    <xdr:cxnSp macro="">
      <xdr:nvCxnSpPr>
        <xdr:cNvPr id="41" name="Straight Connector 40"/>
        <xdr:cNvCxnSpPr/>
      </xdr:nvCxnSpPr>
      <xdr:spPr>
        <a:xfrm flipV="1">
          <a:off x="4067175" y="67703700"/>
          <a:ext cx="1114425" cy="9525"/>
        </a:xfrm>
        <a:prstGeom prst="line">
          <a:avLst/>
        </a:prstGeom>
        <a:ln w="1270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286</xdr:row>
      <xdr:rowOff>161925</xdr:rowOff>
    </xdr:from>
    <xdr:to>
      <xdr:col>26</xdr:col>
      <xdr:colOff>228600</xdr:colOff>
      <xdr:row>286</xdr:row>
      <xdr:rowOff>161925</xdr:rowOff>
    </xdr:to>
    <xdr:cxnSp macro="">
      <xdr:nvCxnSpPr>
        <xdr:cNvPr id="42" name="Straight Connector 41"/>
        <xdr:cNvCxnSpPr/>
      </xdr:nvCxnSpPr>
      <xdr:spPr>
        <a:xfrm>
          <a:off x="9601200" y="65922525"/>
          <a:ext cx="523875" cy="0"/>
        </a:xfrm>
        <a:prstGeom prst="line">
          <a:avLst/>
        </a:prstGeom>
        <a:ln w="1270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K302"/>
  <sheetViews>
    <sheetView showGridLines="0" tabSelected="1" workbookViewId="0" topLeftCell="A1">
      <selection activeCell="E4" sqref="E4:G4"/>
    </sheetView>
  </sheetViews>
  <sheetFormatPr defaultColWidth="0" defaultRowHeight="12.75" zeroHeight="1"/>
  <cols>
    <col min="1" max="1" width="2.421875" style="2" customWidth="1"/>
    <col min="2" max="2" width="3.7109375" style="2" customWidth="1"/>
    <col min="3" max="3" width="5.57421875" style="2" customWidth="1"/>
    <col min="4" max="4" width="10.140625" style="2" customWidth="1"/>
    <col min="5" max="5" width="9.7109375" style="23" customWidth="1"/>
    <col min="6" max="6" width="7.7109375" style="3" customWidth="1"/>
    <col min="7" max="7" width="21.7109375" style="2" customWidth="1"/>
    <col min="8" max="9" width="3.7109375" style="2" customWidth="1"/>
    <col min="10" max="10" width="1.7109375" style="2" customWidth="1"/>
    <col min="11" max="12" width="3.7109375" style="2" customWidth="1"/>
    <col min="13" max="13" width="21.7109375" style="2" customWidth="1"/>
    <col min="14" max="25" width="3.7109375" style="2" customWidth="1"/>
    <col min="26" max="26" width="4.57421875" style="2" customWidth="1"/>
    <col min="27" max="27" width="3.7109375" style="2" customWidth="1"/>
    <col min="28" max="28" width="3.57421875" style="4" customWidth="1"/>
    <col min="29" max="29" width="11.57421875" style="4" customWidth="1"/>
    <col min="30" max="32" width="3.7109375" style="4" customWidth="1"/>
    <col min="33" max="33" width="3.7109375" style="33" customWidth="1"/>
    <col min="34" max="34" width="3.7109375" style="36" customWidth="1"/>
    <col min="35" max="35" width="3.7109375" style="39" customWidth="1"/>
    <col min="36" max="36" width="6.7109375" style="28" customWidth="1"/>
    <col min="37" max="38" width="3.7109375" style="2" customWidth="1"/>
    <col min="39" max="39" width="4.7109375" style="2" customWidth="1"/>
    <col min="40" max="40" width="2.8515625" style="2" customWidth="1"/>
    <col min="41" max="42" width="3.7109375" style="2" customWidth="1"/>
    <col min="43" max="43" width="3.00390625" style="2" customWidth="1"/>
    <col min="44" max="104" width="9.140625" style="2" hidden="1" customWidth="1"/>
    <col min="105" max="108" width="9.140625" style="4" hidden="1" customWidth="1"/>
    <col min="109" max="16384" width="9.140625" style="2" hidden="1" customWidth="1"/>
  </cols>
  <sheetData>
    <row r="1" spans="29:33" ht="30.75" customHeight="1">
      <c r="AC1" s="5"/>
      <c r="AD1" s="5"/>
      <c r="AE1" s="5"/>
      <c r="AF1" s="5"/>
      <c r="AG1" s="32"/>
    </row>
    <row r="2" spans="29:33" ht="16.5" customHeight="1">
      <c r="AC2" s="5"/>
      <c r="AD2" s="5"/>
      <c r="AE2" s="5"/>
      <c r="AF2" s="5"/>
      <c r="AG2" s="32"/>
    </row>
    <row r="3" spans="2:41" ht="12" customHeight="1">
      <c r="B3" s="106"/>
      <c r="C3" s="106"/>
      <c r="D3" s="106"/>
      <c r="E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</row>
    <row r="4" spans="3:44" ht="15">
      <c r="C4" s="174" t="s">
        <v>7</v>
      </c>
      <c r="D4" s="174"/>
      <c r="E4" s="175" t="s">
        <v>44</v>
      </c>
      <c r="F4" s="175"/>
      <c r="G4" s="175"/>
      <c r="AC4" s="5"/>
      <c r="AD4" s="5"/>
      <c r="AE4" s="5"/>
      <c r="AF4" s="5"/>
      <c r="AG4" s="32"/>
      <c r="AR4" s="52"/>
    </row>
    <row r="5" spans="2:41" ht="15" customHeight="1">
      <c r="B5" s="6"/>
      <c r="C5" s="174"/>
      <c r="D5" s="174"/>
      <c r="E5" s="153"/>
      <c r="F5" s="153"/>
      <c r="G5" s="153"/>
      <c r="N5" s="52" t="s">
        <v>57</v>
      </c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3:106" ht="15">
      <c r="C6" s="174" t="s">
        <v>144</v>
      </c>
      <c r="D6" s="174"/>
      <c r="E6" s="176" t="s">
        <v>147</v>
      </c>
      <c r="F6" s="176"/>
      <c r="G6" s="176"/>
      <c r="N6" s="41"/>
      <c r="O6" s="26"/>
      <c r="P6" s="26"/>
      <c r="Q6" s="26"/>
      <c r="R6" s="26"/>
      <c r="S6" s="26"/>
      <c r="T6" s="26"/>
      <c r="U6" s="26"/>
      <c r="V6" s="31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DB6" s="5"/>
    </row>
    <row r="7" spans="2:41" ht="15" customHeight="1">
      <c r="B7" s="6"/>
      <c r="C7" s="149"/>
      <c r="D7" s="149"/>
      <c r="E7" s="162"/>
      <c r="F7" s="163"/>
      <c r="G7" s="164"/>
      <c r="O7" s="26"/>
      <c r="P7" s="26"/>
      <c r="Q7" s="26"/>
      <c r="R7" s="26"/>
      <c r="S7" s="26"/>
      <c r="T7" s="26"/>
      <c r="U7" s="26"/>
      <c r="V7" s="31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3:7" ht="15">
      <c r="C8" s="174" t="s">
        <v>6</v>
      </c>
      <c r="D8" s="174"/>
      <c r="E8" s="199" t="s">
        <v>125</v>
      </c>
      <c r="F8" s="199"/>
      <c r="G8" s="199"/>
    </row>
    <row r="9" spans="3:13" ht="15" customHeight="1">
      <c r="C9" s="149"/>
      <c r="D9" s="149"/>
      <c r="E9" s="162"/>
      <c r="F9" s="163"/>
      <c r="G9" s="164"/>
      <c r="H9" s="105"/>
      <c r="I9" s="105"/>
      <c r="J9" s="105"/>
      <c r="K9" s="105"/>
      <c r="L9" s="105"/>
      <c r="M9" s="105"/>
    </row>
    <row r="10" spans="2:41" ht="48.75" customHeight="1">
      <c r="B10" s="46"/>
      <c r="C10" s="46"/>
      <c r="D10" s="46"/>
      <c r="E10" s="101"/>
      <c r="F10" s="102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14"/>
      <c r="AC10" s="14"/>
      <c r="AD10" s="14"/>
      <c r="AE10" s="14"/>
      <c r="AF10" s="14"/>
      <c r="AG10" s="34"/>
      <c r="AH10" s="44"/>
      <c r="AI10" s="103"/>
      <c r="AJ10" s="104"/>
      <c r="AK10" s="46"/>
      <c r="AL10" s="46"/>
      <c r="AM10" s="46"/>
      <c r="AN10" s="46"/>
      <c r="AO10" s="46"/>
    </row>
    <row r="11" spans="2:41" ht="21.75" customHeight="1">
      <c r="B11" s="46"/>
      <c r="AF11" s="14"/>
      <c r="AG11" s="34"/>
      <c r="AH11" s="44"/>
      <c r="AL11" s="46"/>
      <c r="AM11" s="46"/>
      <c r="AO11" s="46"/>
    </row>
    <row r="12" spans="2:111" s="8" customFormat="1" ht="26.25" customHeight="1">
      <c r="B12" s="9"/>
      <c r="C12" s="196" t="s">
        <v>149</v>
      </c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45"/>
      <c r="AB12" s="188" t="s">
        <v>1</v>
      </c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2"/>
      <c r="AP12" s="2"/>
      <c r="DD12" s="7"/>
      <c r="DE12" s="7"/>
      <c r="DF12" s="7"/>
      <c r="DG12" s="7"/>
    </row>
    <row r="13" spans="2:115" s="8" customFormat="1" ht="18" customHeight="1">
      <c r="B13" s="9"/>
      <c r="C13" s="9"/>
      <c r="D13" s="10"/>
      <c r="E13" s="24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2"/>
      <c r="AA13" s="1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37"/>
      <c r="AO13" s="12"/>
      <c r="AP13" s="2"/>
      <c r="DH13" s="7"/>
      <c r="DI13" s="7"/>
      <c r="DJ13" s="7"/>
      <c r="DK13" s="7"/>
    </row>
    <row r="14" spans="2:115" s="8" customFormat="1" ht="18" customHeight="1">
      <c r="B14" s="9"/>
      <c r="C14" s="151"/>
      <c r="D14" s="156" t="s">
        <v>162</v>
      </c>
      <c r="E14" s="157" t="s">
        <v>163</v>
      </c>
      <c r="F14" s="158" t="s">
        <v>164</v>
      </c>
      <c r="G14" s="156" t="s">
        <v>161</v>
      </c>
      <c r="H14" s="158"/>
      <c r="I14" s="198" t="s">
        <v>160</v>
      </c>
      <c r="J14" s="198"/>
      <c r="K14" s="198"/>
      <c r="L14" s="158"/>
      <c r="M14" s="159" t="s">
        <v>158</v>
      </c>
      <c r="N14" s="198"/>
      <c r="O14" s="198"/>
      <c r="P14" s="198"/>
      <c r="Q14" s="160" t="s">
        <v>159</v>
      </c>
      <c r="R14" s="160"/>
      <c r="S14" s="160"/>
      <c r="T14" s="160"/>
      <c r="U14" s="161"/>
      <c r="V14" s="161"/>
      <c r="W14" s="161"/>
      <c r="X14" s="150"/>
      <c r="Y14" s="150"/>
      <c r="Z14" s="43"/>
      <c r="AA14" s="1"/>
      <c r="AB14" s="110" t="s">
        <v>89</v>
      </c>
      <c r="AC14" s="110"/>
      <c r="AD14" s="110"/>
      <c r="AE14" s="110"/>
      <c r="AF14" s="110"/>
      <c r="AG14" s="111" t="s">
        <v>2</v>
      </c>
      <c r="AH14" s="111" t="s">
        <v>4</v>
      </c>
      <c r="AI14" s="111" t="s">
        <v>3</v>
      </c>
      <c r="AJ14" s="111" t="s">
        <v>145</v>
      </c>
      <c r="AK14" s="111" t="s">
        <v>146</v>
      </c>
      <c r="AL14" s="111" t="s">
        <v>156</v>
      </c>
      <c r="AM14" s="112" t="s">
        <v>56</v>
      </c>
      <c r="AN14" s="35"/>
      <c r="AO14" s="12"/>
      <c r="AP14" s="2"/>
      <c r="DH14" s="7"/>
      <c r="DI14" s="13"/>
      <c r="DJ14" s="14"/>
      <c r="DK14" s="7"/>
    </row>
    <row r="15" spans="2:115" s="8" customFormat="1" ht="18" customHeight="1">
      <c r="B15" s="9"/>
      <c r="C15" s="9"/>
      <c r="D15" s="10"/>
      <c r="E15" s="24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2"/>
      <c r="AA15" s="1"/>
      <c r="AB15" s="117"/>
      <c r="AC15" s="189" t="str">
        <f>'Calculation Table'!B4</f>
        <v>Buffalo Bills</v>
      </c>
      <c r="AD15" s="189"/>
      <c r="AE15" s="189"/>
      <c r="AF15" s="189"/>
      <c r="AG15" s="124">
        <f>'Calculation Table'!C4</f>
        <v>0</v>
      </c>
      <c r="AH15" s="124">
        <f>'Calculation Table'!D4</f>
        <v>0</v>
      </c>
      <c r="AI15" s="124">
        <f>'Calculation Table'!E4</f>
        <v>0</v>
      </c>
      <c r="AJ15" s="125">
        <f>'Calculation Table'!F4</f>
        <v>0</v>
      </c>
      <c r="AK15" s="124">
        <f>'Calculation Table'!G4</f>
        <v>0</v>
      </c>
      <c r="AL15" s="124">
        <f>'Calculation Table'!H4</f>
        <v>0</v>
      </c>
      <c r="AM15" s="124">
        <f>'Calculation Table'!I4</f>
        <v>0</v>
      </c>
      <c r="AN15" s="35"/>
      <c r="AO15" s="12"/>
      <c r="AP15" s="2"/>
      <c r="DH15" s="7"/>
      <c r="DI15" s="13"/>
      <c r="DJ15" s="14"/>
      <c r="DK15" s="7"/>
    </row>
    <row r="16" spans="2:115" s="8" customFormat="1" ht="18" customHeight="1">
      <c r="B16" s="9"/>
      <c r="C16" s="9"/>
      <c r="D16" s="11">
        <v>1</v>
      </c>
      <c r="E16" s="50">
        <f>F16</f>
        <v>42621.854166666664</v>
      </c>
      <c r="F16" s="15">
        <f>'Countries and Timezone'!R2</f>
        <v>42621.854166666664</v>
      </c>
      <c r="G16" s="16" t="s">
        <v>58</v>
      </c>
      <c r="H16" s="10"/>
      <c r="I16" s="17"/>
      <c r="J16" s="29" t="s">
        <v>5</v>
      </c>
      <c r="K16" s="17"/>
      <c r="L16" s="10"/>
      <c r="M16" s="99" t="s">
        <v>59</v>
      </c>
      <c r="N16" s="10"/>
      <c r="O16" s="10"/>
      <c r="P16" s="10"/>
      <c r="Q16" s="177" t="s">
        <v>114</v>
      </c>
      <c r="R16" s="177"/>
      <c r="S16" s="177"/>
      <c r="T16" s="177"/>
      <c r="U16" s="177"/>
      <c r="V16" s="177"/>
      <c r="W16" s="177"/>
      <c r="X16" s="177"/>
      <c r="Y16" s="177"/>
      <c r="Z16" s="12"/>
      <c r="AA16" s="1"/>
      <c r="AB16" s="118"/>
      <c r="AC16" s="189" t="str">
        <f>'Calculation Table'!B5</f>
        <v>Miami Dolphins</v>
      </c>
      <c r="AD16" s="189"/>
      <c r="AE16" s="189"/>
      <c r="AF16" s="189"/>
      <c r="AG16" s="124">
        <f>'Calculation Table'!C5</f>
        <v>0</v>
      </c>
      <c r="AH16" s="124">
        <f>'Calculation Table'!D5</f>
        <v>0</v>
      </c>
      <c r="AI16" s="124">
        <f>'Calculation Table'!E5</f>
        <v>0</v>
      </c>
      <c r="AJ16" s="125">
        <f>'Calculation Table'!F5</f>
        <v>0</v>
      </c>
      <c r="AK16" s="124">
        <f>'Calculation Table'!G5</f>
        <v>0</v>
      </c>
      <c r="AL16" s="124">
        <f>'Calculation Table'!H5</f>
        <v>0</v>
      </c>
      <c r="AM16" s="124">
        <f>'Calculation Table'!I5</f>
        <v>0</v>
      </c>
      <c r="AN16" s="35"/>
      <c r="AO16" s="12"/>
      <c r="AP16" s="2"/>
      <c r="DH16" s="7"/>
      <c r="DI16" s="13"/>
      <c r="DJ16" s="14"/>
      <c r="DK16" s="7"/>
    </row>
    <row r="17" spans="2:115" s="8" customFormat="1" ht="18" customHeight="1">
      <c r="B17" s="9"/>
      <c r="C17" s="9"/>
      <c r="D17" s="11">
        <v>2</v>
      </c>
      <c r="E17" s="25">
        <f aca="true" t="shared" si="0" ref="E17:E39">F17</f>
        <v>42624.541666666664</v>
      </c>
      <c r="F17" s="15">
        <f>'Countries and Timezone'!R3</f>
        <v>42624.541666666664</v>
      </c>
      <c r="G17" s="16" t="s">
        <v>60</v>
      </c>
      <c r="H17" s="10"/>
      <c r="I17" s="17"/>
      <c r="J17" s="29" t="s">
        <v>5</v>
      </c>
      <c r="K17" s="17"/>
      <c r="L17" s="10"/>
      <c r="M17" s="99" t="s">
        <v>61</v>
      </c>
      <c r="N17" s="10"/>
      <c r="O17" s="10"/>
      <c r="P17" s="10"/>
      <c r="Q17" s="177" t="s">
        <v>115</v>
      </c>
      <c r="R17" s="177"/>
      <c r="S17" s="177"/>
      <c r="T17" s="177"/>
      <c r="U17" s="177"/>
      <c r="V17" s="177"/>
      <c r="W17" s="177"/>
      <c r="X17" s="177"/>
      <c r="Y17" s="177"/>
      <c r="Z17" s="12"/>
      <c r="AA17" s="1"/>
      <c r="AB17" s="118"/>
      <c r="AC17" s="189" t="str">
        <f>'Calculation Table'!B6</f>
        <v>New England Patriots</v>
      </c>
      <c r="AD17" s="189"/>
      <c r="AE17" s="189"/>
      <c r="AF17" s="189"/>
      <c r="AG17" s="124">
        <f>'Calculation Table'!C6</f>
        <v>0</v>
      </c>
      <c r="AH17" s="124">
        <f>'Calculation Table'!D6</f>
        <v>0</v>
      </c>
      <c r="AI17" s="124">
        <f>'Calculation Table'!E6</f>
        <v>0</v>
      </c>
      <c r="AJ17" s="125">
        <f>'Calculation Table'!F6</f>
        <v>0</v>
      </c>
      <c r="AK17" s="124">
        <f>'Calculation Table'!G6</f>
        <v>0</v>
      </c>
      <c r="AL17" s="124">
        <f>'Calculation Table'!H6</f>
        <v>0</v>
      </c>
      <c r="AM17" s="124">
        <f>'Calculation Table'!I6</f>
        <v>0</v>
      </c>
      <c r="AN17" s="35"/>
      <c r="AO17" s="12"/>
      <c r="AP17" s="2"/>
      <c r="DH17" s="7"/>
      <c r="DI17" s="13"/>
      <c r="DJ17" s="14"/>
      <c r="DK17" s="7"/>
    </row>
    <row r="18" spans="2:115" s="8" customFormat="1" ht="18" customHeight="1">
      <c r="B18" s="9"/>
      <c r="C18" s="9"/>
      <c r="D18" s="11">
        <v>3</v>
      </c>
      <c r="E18" s="25">
        <f t="shared" si="0"/>
        <v>42624.541666666664</v>
      </c>
      <c r="F18" s="15">
        <f>'Countries and Timezone'!R4</f>
        <v>42624.541666666664</v>
      </c>
      <c r="G18" s="16" t="s">
        <v>62</v>
      </c>
      <c r="H18" s="10"/>
      <c r="I18" s="17"/>
      <c r="J18" s="29" t="s">
        <v>5</v>
      </c>
      <c r="K18" s="17"/>
      <c r="L18" s="10"/>
      <c r="M18" s="99" t="s">
        <v>63</v>
      </c>
      <c r="N18" s="10"/>
      <c r="O18" s="10"/>
      <c r="P18" s="10"/>
      <c r="Q18" s="177" t="s">
        <v>116</v>
      </c>
      <c r="R18" s="177"/>
      <c r="S18" s="177"/>
      <c r="T18" s="177"/>
      <c r="U18" s="177"/>
      <c r="V18" s="177"/>
      <c r="W18" s="177"/>
      <c r="X18" s="177"/>
      <c r="Y18" s="177"/>
      <c r="Z18" s="12"/>
      <c r="AA18" s="1"/>
      <c r="AB18" s="118"/>
      <c r="AC18" s="189" t="str">
        <f>'Calculation Table'!B7</f>
        <v>New York Jets</v>
      </c>
      <c r="AD18" s="189"/>
      <c r="AE18" s="189"/>
      <c r="AF18" s="189"/>
      <c r="AG18" s="124">
        <f>'Calculation Table'!C7</f>
        <v>0</v>
      </c>
      <c r="AH18" s="124">
        <f>'Calculation Table'!D7</f>
        <v>0</v>
      </c>
      <c r="AI18" s="124">
        <f>'Calculation Table'!E7</f>
        <v>0</v>
      </c>
      <c r="AJ18" s="125">
        <f>'Calculation Table'!F7</f>
        <v>0</v>
      </c>
      <c r="AK18" s="124">
        <f>'Calculation Table'!G7</f>
        <v>0</v>
      </c>
      <c r="AL18" s="124">
        <f>'Calculation Table'!H7</f>
        <v>0</v>
      </c>
      <c r="AM18" s="124">
        <f>'Calculation Table'!I7</f>
        <v>0</v>
      </c>
      <c r="AN18" s="35"/>
      <c r="AO18" s="12"/>
      <c r="AP18" s="2"/>
      <c r="DH18" s="7"/>
      <c r="DI18" s="13"/>
      <c r="DJ18" s="14"/>
      <c r="DK18" s="7"/>
    </row>
    <row r="19" spans="2:115" s="8" customFormat="1" ht="18" customHeight="1">
      <c r="B19" s="9"/>
      <c r="C19" s="9"/>
      <c r="D19" s="11">
        <v>4</v>
      </c>
      <c r="E19" s="25">
        <f t="shared" si="0"/>
        <v>42624.541666666664</v>
      </c>
      <c r="F19" s="15">
        <f>'Countries and Timezone'!R5</f>
        <v>42624.541666666664</v>
      </c>
      <c r="G19" s="16" t="s">
        <v>64</v>
      </c>
      <c r="H19" s="10"/>
      <c r="I19" s="17"/>
      <c r="J19" s="29" t="s">
        <v>5</v>
      </c>
      <c r="K19" s="17"/>
      <c r="L19" s="10"/>
      <c r="M19" s="99" t="s">
        <v>65</v>
      </c>
      <c r="N19" s="10"/>
      <c r="O19" s="10"/>
      <c r="P19" s="10"/>
      <c r="Q19" s="177" t="s">
        <v>117</v>
      </c>
      <c r="R19" s="177"/>
      <c r="S19" s="177"/>
      <c r="T19" s="177"/>
      <c r="U19" s="177"/>
      <c r="V19" s="177"/>
      <c r="W19" s="177"/>
      <c r="X19" s="177"/>
      <c r="Y19" s="177"/>
      <c r="Z19" s="12"/>
      <c r="AA19" s="1"/>
      <c r="AJ19" s="123"/>
      <c r="AN19" s="35"/>
      <c r="AO19" s="12"/>
      <c r="AP19" s="2"/>
      <c r="DH19" s="7"/>
      <c r="DI19" s="13"/>
      <c r="DJ19" s="14"/>
      <c r="DK19" s="7"/>
    </row>
    <row r="20" spans="2:115" s="8" customFormat="1" ht="18" customHeight="1">
      <c r="B20" s="9"/>
      <c r="C20" s="9"/>
      <c r="D20" s="11">
        <v>5</v>
      </c>
      <c r="E20" s="25">
        <f t="shared" si="0"/>
        <v>42624.541666666664</v>
      </c>
      <c r="F20" s="15">
        <f>'Countries and Timezone'!R6</f>
        <v>42624.541666666664</v>
      </c>
      <c r="G20" s="16" t="s">
        <v>66</v>
      </c>
      <c r="H20" s="10"/>
      <c r="I20" s="17"/>
      <c r="J20" s="29" t="s">
        <v>5</v>
      </c>
      <c r="K20" s="17"/>
      <c r="L20" s="10"/>
      <c r="M20" s="99" t="s">
        <v>67</v>
      </c>
      <c r="N20" s="10"/>
      <c r="O20" s="10"/>
      <c r="P20" s="10"/>
      <c r="Q20" s="177" t="s">
        <v>118</v>
      </c>
      <c r="R20" s="177"/>
      <c r="S20" s="177"/>
      <c r="T20" s="177"/>
      <c r="U20" s="177"/>
      <c r="V20" s="177"/>
      <c r="W20" s="177"/>
      <c r="X20" s="177"/>
      <c r="Y20" s="177"/>
      <c r="Z20" s="12"/>
      <c r="AA20" s="1"/>
      <c r="AB20" s="113" t="s">
        <v>90</v>
      </c>
      <c r="AC20" s="113"/>
      <c r="AD20" s="113"/>
      <c r="AE20" s="113"/>
      <c r="AF20" s="113"/>
      <c r="AG20" s="111" t="s">
        <v>2</v>
      </c>
      <c r="AH20" s="111" t="s">
        <v>4</v>
      </c>
      <c r="AI20" s="111" t="s">
        <v>3</v>
      </c>
      <c r="AJ20" s="120" t="s">
        <v>145</v>
      </c>
      <c r="AK20" s="111" t="s">
        <v>146</v>
      </c>
      <c r="AL20" s="111" t="s">
        <v>156</v>
      </c>
      <c r="AM20" s="111" t="s">
        <v>56</v>
      </c>
      <c r="AN20" s="35"/>
      <c r="AO20" s="12"/>
      <c r="AP20" s="2"/>
      <c r="DH20" s="7"/>
      <c r="DI20" s="13"/>
      <c r="DJ20" s="14"/>
      <c r="DK20" s="7"/>
    </row>
    <row r="21" spans="2:115" s="8" customFormat="1" ht="18" customHeight="1">
      <c r="B21" s="9"/>
      <c r="C21" s="9"/>
      <c r="D21" s="11">
        <v>6</v>
      </c>
      <c r="E21" s="25">
        <f t="shared" si="0"/>
        <v>42624.541666666664</v>
      </c>
      <c r="F21" s="15">
        <f>'Countries and Timezone'!R7</f>
        <v>42624.541666666664</v>
      </c>
      <c r="G21" s="16" t="s">
        <v>68</v>
      </c>
      <c r="H21" s="10"/>
      <c r="I21" s="17"/>
      <c r="J21" s="29" t="s">
        <v>5</v>
      </c>
      <c r="K21" s="17"/>
      <c r="L21" s="10"/>
      <c r="M21" s="99" t="s">
        <v>69</v>
      </c>
      <c r="N21" s="10"/>
      <c r="O21" s="10"/>
      <c r="P21" s="10"/>
      <c r="Q21" s="177" t="s">
        <v>119</v>
      </c>
      <c r="R21" s="177"/>
      <c r="S21" s="177"/>
      <c r="T21" s="177"/>
      <c r="U21" s="177"/>
      <c r="V21" s="177"/>
      <c r="W21" s="177"/>
      <c r="X21" s="177"/>
      <c r="Y21" s="177"/>
      <c r="Z21" s="12"/>
      <c r="AA21" s="1"/>
      <c r="AB21" s="118"/>
      <c r="AC21" s="126" t="str">
        <f>'Calculation Table'!B10</f>
        <v>Baltimore Ravens</v>
      </c>
      <c r="AD21" s="126"/>
      <c r="AE21" s="126"/>
      <c r="AF21" s="126"/>
      <c r="AG21" s="124">
        <f>'Calculation Table'!C10</f>
        <v>0</v>
      </c>
      <c r="AH21" s="124">
        <f>'Calculation Table'!D10</f>
        <v>0</v>
      </c>
      <c r="AI21" s="124">
        <f>'Calculation Table'!E10</f>
        <v>0</v>
      </c>
      <c r="AJ21" s="125">
        <f>'Calculation Table'!F10</f>
        <v>0</v>
      </c>
      <c r="AK21" s="124">
        <f>'Calculation Table'!G10</f>
        <v>0</v>
      </c>
      <c r="AL21" s="124">
        <f>'Calculation Table'!H10</f>
        <v>0</v>
      </c>
      <c r="AM21" s="124">
        <f>'Calculation Table'!I10</f>
        <v>0</v>
      </c>
      <c r="AN21" s="127"/>
      <c r="AO21" s="12"/>
      <c r="AP21" s="2"/>
      <c r="DH21" s="7"/>
      <c r="DI21" s="13"/>
      <c r="DJ21" s="14"/>
      <c r="DK21" s="7"/>
    </row>
    <row r="22" spans="2:115" s="8" customFormat="1" ht="18" customHeight="1">
      <c r="B22" s="9"/>
      <c r="C22" s="9"/>
      <c r="D22" s="11">
        <v>7</v>
      </c>
      <c r="E22" s="25">
        <f t="shared" si="0"/>
        <v>42624.541666666664</v>
      </c>
      <c r="F22" s="15">
        <f>'Countries and Timezone'!R8</f>
        <v>42624.541666666664</v>
      </c>
      <c r="G22" s="16" t="s">
        <v>70</v>
      </c>
      <c r="H22" s="10"/>
      <c r="I22" s="17"/>
      <c r="J22" s="29" t="s">
        <v>5</v>
      </c>
      <c r="K22" s="17"/>
      <c r="L22" s="10"/>
      <c r="M22" s="99" t="s">
        <v>71</v>
      </c>
      <c r="N22" s="10"/>
      <c r="O22" s="10"/>
      <c r="P22" s="10"/>
      <c r="Q22" s="177" t="s">
        <v>120</v>
      </c>
      <c r="R22" s="177"/>
      <c r="S22" s="177"/>
      <c r="T22" s="177"/>
      <c r="U22" s="177"/>
      <c r="V22" s="177"/>
      <c r="W22" s="177"/>
      <c r="X22" s="177"/>
      <c r="Y22" s="177"/>
      <c r="Z22" s="12"/>
      <c r="AA22" s="1"/>
      <c r="AB22" s="118"/>
      <c r="AC22" s="126" t="str">
        <f>'Calculation Table'!B11</f>
        <v>Cincinnati Bengals</v>
      </c>
      <c r="AD22" s="126"/>
      <c r="AE22" s="126"/>
      <c r="AF22" s="126"/>
      <c r="AG22" s="124">
        <f>'Calculation Table'!C11</f>
        <v>0</v>
      </c>
      <c r="AH22" s="124">
        <f>'Calculation Table'!D11</f>
        <v>0</v>
      </c>
      <c r="AI22" s="124">
        <f>'Calculation Table'!E11</f>
        <v>0</v>
      </c>
      <c r="AJ22" s="125">
        <f>'Calculation Table'!F11</f>
        <v>0</v>
      </c>
      <c r="AK22" s="124">
        <f>'Calculation Table'!G11</f>
        <v>0</v>
      </c>
      <c r="AL22" s="124">
        <f>'Calculation Table'!H11</f>
        <v>0</v>
      </c>
      <c r="AM22" s="124">
        <f>'Calculation Table'!I11</f>
        <v>0</v>
      </c>
      <c r="AN22" s="127"/>
      <c r="AO22" s="12"/>
      <c r="AP22" s="2"/>
      <c r="DH22" s="7"/>
      <c r="DI22" s="18"/>
      <c r="DJ22" s="14"/>
      <c r="DK22" s="7"/>
    </row>
    <row r="23" spans="2:115" s="8" customFormat="1" ht="18" customHeight="1">
      <c r="B23" s="9"/>
      <c r="C23" s="9"/>
      <c r="D23" s="11">
        <v>8</v>
      </c>
      <c r="E23" s="25">
        <f t="shared" si="0"/>
        <v>42624.541666666664</v>
      </c>
      <c r="F23" s="15">
        <f>'Countries and Timezone'!R9</f>
        <v>42624.541666666664</v>
      </c>
      <c r="G23" s="16" t="s">
        <v>72</v>
      </c>
      <c r="H23" s="10"/>
      <c r="I23" s="17"/>
      <c r="J23" s="29" t="s">
        <v>5</v>
      </c>
      <c r="K23" s="17"/>
      <c r="L23" s="10"/>
      <c r="M23" s="99" t="s">
        <v>73</v>
      </c>
      <c r="N23" s="10"/>
      <c r="O23" s="10"/>
      <c r="P23" s="10"/>
      <c r="Q23" s="177" t="s">
        <v>121</v>
      </c>
      <c r="R23" s="177"/>
      <c r="S23" s="177"/>
      <c r="T23" s="177"/>
      <c r="U23" s="177"/>
      <c r="V23" s="177"/>
      <c r="W23" s="177"/>
      <c r="X23" s="177"/>
      <c r="Y23" s="177"/>
      <c r="Z23" s="12"/>
      <c r="AA23" s="1"/>
      <c r="AB23" s="118"/>
      <c r="AC23" s="126" t="str">
        <f>'Calculation Table'!B12</f>
        <v>Cleveland Browns</v>
      </c>
      <c r="AD23" s="126"/>
      <c r="AE23" s="126"/>
      <c r="AF23" s="126"/>
      <c r="AG23" s="124">
        <f>'Calculation Table'!C12</f>
        <v>0</v>
      </c>
      <c r="AH23" s="124">
        <f>'Calculation Table'!D12</f>
        <v>0</v>
      </c>
      <c r="AI23" s="124">
        <f>'Calculation Table'!E12</f>
        <v>0</v>
      </c>
      <c r="AJ23" s="125">
        <f>'Calculation Table'!F12</f>
        <v>0</v>
      </c>
      <c r="AK23" s="124">
        <f>'Calculation Table'!G12</f>
        <v>0</v>
      </c>
      <c r="AL23" s="124">
        <f>'Calculation Table'!H12</f>
        <v>0</v>
      </c>
      <c r="AM23" s="124">
        <f>'Calculation Table'!I12</f>
        <v>0</v>
      </c>
      <c r="AN23" s="127"/>
      <c r="AO23" s="12"/>
      <c r="AP23" s="2"/>
      <c r="DH23" s="7"/>
      <c r="DI23" s="13"/>
      <c r="DJ23" s="14"/>
      <c r="DK23" s="7"/>
    </row>
    <row r="24" spans="2:115" s="8" customFormat="1" ht="18" customHeight="1">
      <c r="B24" s="9"/>
      <c r="C24" s="9"/>
      <c r="D24" s="11">
        <v>9</v>
      </c>
      <c r="E24" s="25">
        <f t="shared" si="0"/>
        <v>42624.541666666664</v>
      </c>
      <c r="F24" s="15">
        <f>'Countries and Timezone'!R10</f>
        <v>42624.541666666664</v>
      </c>
      <c r="G24" s="16" t="s">
        <v>74</v>
      </c>
      <c r="H24" s="10"/>
      <c r="I24" s="17"/>
      <c r="J24" s="29" t="s">
        <v>5</v>
      </c>
      <c r="K24" s="17"/>
      <c r="L24" s="10"/>
      <c r="M24" s="99" t="s">
        <v>75</v>
      </c>
      <c r="N24" s="10"/>
      <c r="O24" s="10"/>
      <c r="P24" s="10"/>
      <c r="Q24" s="177" t="s">
        <v>122</v>
      </c>
      <c r="R24" s="177"/>
      <c r="S24" s="177"/>
      <c r="T24" s="177"/>
      <c r="U24" s="177"/>
      <c r="V24" s="177"/>
      <c r="W24" s="177"/>
      <c r="X24" s="177"/>
      <c r="Y24" s="177"/>
      <c r="Z24" s="12"/>
      <c r="AA24" s="42"/>
      <c r="AB24" s="118"/>
      <c r="AC24" s="126" t="str">
        <f>'Calculation Table'!B13</f>
        <v>Pittsburgh Steelers</v>
      </c>
      <c r="AD24" s="126"/>
      <c r="AE24" s="126"/>
      <c r="AF24" s="126"/>
      <c r="AG24" s="124">
        <f>'Calculation Table'!C13</f>
        <v>0</v>
      </c>
      <c r="AH24" s="124">
        <f>'Calculation Table'!D13</f>
        <v>0</v>
      </c>
      <c r="AI24" s="124">
        <f>'Calculation Table'!E13</f>
        <v>0</v>
      </c>
      <c r="AJ24" s="125">
        <f>'Calculation Table'!F13</f>
        <v>0</v>
      </c>
      <c r="AK24" s="124">
        <f>'Calculation Table'!G13</f>
        <v>0</v>
      </c>
      <c r="AL24" s="124">
        <f>'Calculation Table'!H13</f>
        <v>0</v>
      </c>
      <c r="AM24" s="124">
        <f>'Calculation Table'!I13</f>
        <v>0</v>
      </c>
      <c r="AN24" s="127"/>
      <c r="AO24" s="12"/>
      <c r="AP24" s="2"/>
      <c r="DH24" s="7"/>
      <c r="DI24" s="13"/>
      <c r="DJ24" s="14"/>
      <c r="DK24" s="7"/>
    </row>
    <row r="25" spans="2:115" s="8" customFormat="1" ht="18" customHeight="1">
      <c r="B25" s="9"/>
      <c r="C25" s="9"/>
      <c r="D25" s="11">
        <v>10</v>
      </c>
      <c r="E25" s="25">
        <f t="shared" si="0"/>
        <v>42624.541666666664</v>
      </c>
      <c r="F25" s="15">
        <f>'Countries and Timezone'!R11</f>
        <v>42624.541666666664</v>
      </c>
      <c r="G25" s="16" t="s">
        <v>76</v>
      </c>
      <c r="H25" s="10"/>
      <c r="I25" s="17"/>
      <c r="J25" s="29" t="s">
        <v>5</v>
      </c>
      <c r="K25" s="17"/>
      <c r="L25" s="10"/>
      <c r="M25" s="99" t="s">
        <v>77</v>
      </c>
      <c r="N25" s="10"/>
      <c r="O25" s="10"/>
      <c r="P25" s="10"/>
      <c r="Q25" s="177" t="s">
        <v>123</v>
      </c>
      <c r="R25" s="177"/>
      <c r="S25" s="177"/>
      <c r="T25" s="177"/>
      <c r="U25" s="177"/>
      <c r="V25" s="177"/>
      <c r="W25" s="177"/>
      <c r="X25" s="177"/>
      <c r="Y25" s="177"/>
      <c r="Z25" s="12"/>
      <c r="AA25" s="1"/>
      <c r="AN25" s="35"/>
      <c r="AO25" s="12"/>
      <c r="AP25" s="2"/>
      <c r="DH25" s="7"/>
      <c r="DI25" s="13"/>
      <c r="DJ25" s="14"/>
      <c r="DK25" s="7"/>
    </row>
    <row r="26" spans="2:115" s="8" customFormat="1" ht="18" customHeight="1">
      <c r="B26" s="9"/>
      <c r="C26" s="9"/>
      <c r="D26" s="11">
        <v>11</v>
      </c>
      <c r="E26" s="25">
        <f t="shared" si="0"/>
        <v>42624.67013888889</v>
      </c>
      <c r="F26" s="15">
        <f>'Countries and Timezone'!R12</f>
        <v>42624.67013888889</v>
      </c>
      <c r="G26" s="16" t="s">
        <v>78</v>
      </c>
      <c r="H26" s="10"/>
      <c r="I26" s="17"/>
      <c r="J26" s="29" t="s">
        <v>5</v>
      </c>
      <c r="K26" s="17"/>
      <c r="L26" s="10"/>
      <c r="M26" s="99" t="s">
        <v>79</v>
      </c>
      <c r="N26" s="10"/>
      <c r="O26" s="10"/>
      <c r="P26" s="10"/>
      <c r="Q26" s="177" t="s">
        <v>124</v>
      </c>
      <c r="R26" s="177"/>
      <c r="S26" s="177"/>
      <c r="T26" s="177"/>
      <c r="U26" s="177"/>
      <c r="V26" s="177"/>
      <c r="W26" s="177"/>
      <c r="X26" s="177"/>
      <c r="Y26" s="177"/>
      <c r="Z26" s="12"/>
      <c r="AA26" s="1"/>
      <c r="AB26" s="113" t="s">
        <v>91</v>
      </c>
      <c r="AC26" s="113"/>
      <c r="AD26" s="113"/>
      <c r="AE26" s="113"/>
      <c r="AF26" s="113"/>
      <c r="AG26" s="111" t="s">
        <v>2</v>
      </c>
      <c r="AH26" s="111" t="s">
        <v>4</v>
      </c>
      <c r="AI26" s="111" t="s">
        <v>3</v>
      </c>
      <c r="AJ26" s="111" t="s">
        <v>145</v>
      </c>
      <c r="AK26" s="111" t="s">
        <v>146</v>
      </c>
      <c r="AL26" s="111" t="s">
        <v>156</v>
      </c>
      <c r="AM26" s="111" t="s">
        <v>56</v>
      </c>
      <c r="AN26" s="35"/>
      <c r="AO26" s="12"/>
      <c r="AP26" s="2"/>
      <c r="DH26" s="7"/>
      <c r="DI26" s="13"/>
      <c r="DJ26" s="14"/>
      <c r="DK26" s="7"/>
    </row>
    <row r="27" spans="2:115" s="8" customFormat="1" ht="18" customHeight="1">
      <c r="B27" s="9"/>
      <c r="C27" s="9"/>
      <c r="D27" s="11">
        <v>12</v>
      </c>
      <c r="E27" s="25">
        <f t="shared" si="0"/>
        <v>42624.68402777778</v>
      </c>
      <c r="F27" s="15">
        <f>'Countries and Timezone'!R13</f>
        <v>42624.68402777778</v>
      </c>
      <c r="G27" s="16" t="s">
        <v>80</v>
      </c>
      <c r="H27" s="10"/>
      <c r="I27" s="17"/>
      <c r="J27" s="29" t="s">
        <v>5</v>
      </c>
      <c r="K27" s="17"/>
      <c r="L27" s="10"/>
      <c r="M27" s="99" t="s">
        <v>81</v>
      </c>
      <c r="N27" s="10"/>
      <c r="O27" s="10"/>
      <c r="P27" s="10"/>
      <c r="Q27" s="177" t="s">
        <v>125</v>
      </c>
      <c r="R27" s="177"/>
      <c r="S27" s="177"/>
      <c r="T27" s="177"/>
      <c r="U27" s="177"/>
      <c r="V27" s="177"/>
      <c r="W27" s="177"/>
      <c r="X27" s="177"/>
      <c r="Y27" s="177"/>
      <c r="Z27" s="12"/>
      <c r="AA27" s="1"/>
      <c r="AB27" s="118"/>
      <c r="AC27" s="128" t="str">
        <f>'Calculation Table'!B16</f>
        <v>Houston Texans</v>
      </c>
      <c r="AD27" s="128"/>
      <c r="AE27" s="128"/>
      <c r="AF27" s="128"/>
      <c r="AG27" s="124">
        <f>'Calculation Table'!C16</f>
        <v>0</v>
      </c>
      <c r="AH27" s="124">
        <f>'Calculation Table'!D16</f>
        <v>0</v>
      </c>
      <c r="AI27" s="124">
        <f>'Calculation Table'!E16</f>
        <v>0</v>
      </c>
      <c r="AJ27" s="125">
        <f>'Calculation Table'!F16</f>
        <v>0</v>
      </c>
      <c r="AK27" s="124">
        <f>'Calculation Table'!G16</f>
        <v>0</v>
      </c>
      <c r="AL27" s="124">
        <f>'Calculation Table'!H16</f>
        <v>0</v>
      </c>
      <c r="AM27" s="124">
        <f>'Calculation Table'!I16</f>
        <v>0</v>
      </c>
      <c r="AN27" s="35"/>
      <c r="AO27" s="12"/>
      <c r="AP27" s="2"/>
      <c r="DH27" s="7"/>
      <c r="DI27" s="13"/>
      <c r="DJ27" s="14"/>
      <c r="DK27" s="7"/>
    </row>
    <row r="28" spans="2:115" s="8" customFormat="1" ht="18" customHeight="1">
      <c r="B28" s="9"/>
      <c r="C28" s="9"/>
      <c r="D28" s="11">
        <v>13</v>
      </c>
      <c r="E28" s="25">
        <f t="shared" si="0"/>
        <v>42624.68402777778</v>
      </c>
      <c r="F28" s="15">
        <f>'Countries and Timezone'!R14</f>
        <v>42624.68402777778</v>
      </c>
      <c r="G28" s="16" t="s">
        <v>82</v>
      </c>
      <c r="H28" s="10"/>
      <c r="I28" s="17"/>
      <c r="J28" s="29" t="s">
        <v>5</v>
      </c>
      <c r="K28" s="17"/>
      <c r="L28" s="10"/>
      <c r="M28" s="99" t="s">
        <v>83</v>
      </c>
      <c r="N28" s="10"/>
      <c r="O28" s="10"/>
      <c r="P28" s="10"/>
      <c r="Q28" s="177" t="s">
        <v>126</v>
      </c>
      <c r="R28" s="177"/>
      <c r="S28" s="177"/>
      <c r="T28" s="177"/>
      <c r="U28" s="177"/>
      <c r="V28" s="177"/>
      <c r="W28" s="177"/>
      <c r="X28" s="177"/>
      <c r="Y28" s="177"/>
      <c r="Z28" s="12"/>
      <c r="AA28" s="1"/>
      <c r="AB28" s="118"/>
      <c r="AC28" s="128" t="str">
        <f>'Calculation Table'!B17</f>
        <v>Indianapolis Colts</v>
      </c>
      <c r="AD28" s="128"/>
      <c r="AE28" s="128"/>
      <c r="AF28" s="128"/>
      <c r="AG28" s="124">
        <f>'Calculation Table'!C17</f>
        <v>0</v>
      </c>
      <c r="AH28" s="124">
        <f>'Calculation Table'!D17</f>
        <v>0</v>
      </c>
      <c r="AI28" s="124">
        <f>'Calculation Table'!E17</f>
        <v>0</v>
      </c>
      <c r="AJ28" s="125">
        <f>'Calculation Table'!F17</f>
        <v>0</v>
      </c>
      <c r="AK28" s="124">
        <f>'Calculation Table'!G17</f>
        <v>0</v>
      </c>
      <c r="AL28" s="124">
        <f>'Calculation Table'!H17</f>
        <v>0</v>
      </c>
      <c r="AM28" s="124">
        <f>'Calculation Table'!I17</f>
        <v>0</v>
      </c>
      <c r="AN28" s="35"/>
      <c r="AO28" s="12"/>
      <c r="AP28" s="2"/>
      <c r="DH28" s="7"/>
      <c r="DI28" s="13"/>
      <c r="DJ28" s="14"/>
      <c r="DK28" s="7"/>
    </row>
    <row r="29" spans="2:115" s="8" customFormat="1" ht="18" customHeight="1">
      <c r="B29" s="9"/>
      <c r="C29" s="9"/>
      <c r="D29" s="11">
        <v>14</v>
      </c>
      <c r="E29" s="25">
        <f t="shared" si="0"/>
        <v>42624.854166666664</v>
      </c>
      <c r="F29" s="15">
        <f>'Countries and Timezone'!R15</f>
        <v>42624.854166666664</v>
      </c>
      <c r="G29" s="16" t="s">
        <v>84</v>
      </c>
      <c r="H29" s="10"/>
      <c r="I29" s="17"/>
      <c r="J29" s="29" t="s">
        <v>5</v>
      </c>
      <c r="K29" s="17"/>
      <c r="L29" s="10"/>
      <c r="M29" s="99" t="s">
        <v>147</v>
      </c>
      <c r="N29" s="10"/>
      <c r="O29" s="10"/>
      <c r="P29" s="10"/>
      <c r="Q29" s="177" t="s">
        <v>127</v>
      </c>
      <c r="R29" s="177"/>
      <c r="S29" s="177"/>
      <c r="T29" s="177"/>
      <c r="U29" s="177"/>
      <c r="V29" s="177"/>
      <c r="W29" s="177"/>
      <c r="X29" s="177"/>
      <c r="Y29" s="177"/>
      <c r="Z29" s="12"/>
      <c r="AA29" s="1"/>
      <c r="AB29" s="118"/>
      <c r="AC29" s="128" t="str">
        <f>'Calculation Table'!B18</f>
        <v>Jacksonville Jaguars</v>
      </c>
      <c r="AD29" s="128"/>
      <c r="AE29" s="128"/>
      <c r="AF29" s="128"/>
      <c r="AG29" s="124">
        <f>'Calculation Table'!C18</f>
        <v>0</v>
      </c>
      <c r="AH29" s="124">
        <f>'Calculation Table'!D18</f>
        <v>0</v>
      </c>
      <c r="AI29" s="124">
        <f>'Calculation Table'!E18</f>
        <v>0</v>
      </c>
      <c r="AJ29" s="125">
        <f>'Calculation Table'!F18</f>
        <v>0</v>
      </c>
      <c r="AK29" s="124">
        <f>'Calculation Table'!G18</f>
        <v>0</v>
      </c>
      <c r="AL29" s="124">
        <f>'Calculation Table'!H18</f>
        <v>0</v>
      </c>
      <c r="AM29" s="124">
        <f>'Calculation Table'!I18</f>
        <v>0</v>
      </c>
      <c r="AN29" s="35"/>
      <c r="AO29" s="12"/>
      <c r="AP29" s="2"/>
      <c r="DH29" s="7"/>
      <c r="DI29" s="13"/>
      <c r="DJ29" s="14"/>
      <c r="DK29" s="7"/>
    </row>
    <row r="30" spans="2:115" s="8" customFormat="1" ht="18" customHeight="1">
      <c r="B30" s="9"/>
      <c r="C30" s="9"/>
      <c r="D30" s="11">
        <v>15</v>
      </c>
      <c r="E30" s="25">
        <f t="shared" si="0"/>
        <v>42625.79861111111</v>
      </c>
      <c r="F30" s="15">
        <f>'Countries and Timezone'!R16</f>
        <v>42625.79861111111</v>
      </c>
      <c r="G30" s="16" t="s">
        <v>85</v>
      </c>
      <c r="H30" s="10"/>
      <c r="I30" s="17"/>
      <c r="J30" s="29" t="s">
        <v>5</v>
      </c>
      <c r="K30" s="17"/>
      <c r="L30" s="10"/>
      <c r="M30" s="99" t="s">
        <v>86</v>
      </c>
      <c r="N30" s="10"/>
      <c r="O30" s="10"/>
      <c r="P30" s="10"/>
      <c r="Q30" s="177" t="s">
        <v>128</v>
      </c>
      <c r="R30" s="177"/>
      <c r="S30" s="177"/>
      <c r="T30" s="177"/>
      <c r="U30" s="177"/>
      <c r="V30" s="177"/>
      <c r="W30" s="177"/>
      <c r="X30" s="177"/>
      <c r="Y30" s="177"/>
      <c r="Z30" s="12"/>
      <c r="AA30" s="1"/>
      <c r="AB30" s="118"/>
      <c r="AC30" s="128" t="str">
        <f>'Calculation Table'!B19</f>
        <v>Tennessee Titans</v>
      </c>
      <c r="AD30" s="128"/>
      <c r="AE30" s="128"/>
      <c r="AF30" s="128"/>
      <c r="AG30" s="124">
        <f>'Calculation Table'!C19</f>
        <v>0</v>
      </c>
      <c r="AH30" s="124">
        <f>'Calculation Table'!D19</f>
        <v>0</v>
      </c>
      <c r="AI30" s="124">
        <f>'Calculation Table'!E19</f>
        <v>0</v>
      </c>
      <c r="AJ30" s="125">
        <f>'Calculation Table'!F19</f>
        <v>0</v>
      </c>
      <c r="AK30" s="124">
        <f>'Calculation Table'!G19</f>
        <v>0</v>
      </c>
      <c r="AL30" s="124">
        <f>'Calculation Table'!H19</f>
        <v>0</v>
      </c>
      <c r="AM30" s="124">
        <f>'Calculation Table'!I19</f>
        <v>0</v>
      </c>
      <c r="AN30" s="35"/>
      <c r="AO30" s="12"/>
      <c r="AP30" s="2"/>
      <c r="DH30" s="7"/>
      <c r="DI30" s="13"/>
      <c r="DJ30" s="14"/>
      <c r="DK30" s="7"/>
    </row>
    <row r="31" spans="2:115" s="8" customFormat="1" ht="18" customHeight="1">
      <c r="B31" s="9"/>
      <c r="C31" s="9"/>
      <c r="D31" s="11">
        <v>16</v>
      </c>
      <c r="E31" s="25">
        <f t="shared" si="0"/>
        <v>42625.930555555555</v>
      </c>
      <c r="F31" s="15">
        <f>'Countries and Timezone'!R17</f>
        <v>42625.930555555555</v>
      </c>
      <c r="G31" s="16" t="s">
        <v>87</v>
      </c>
      <c r="H31" s="10"/>
      <c r="I31" s="17"/>
      <c r="J31" s="29" t="s">
        <v>5</v>
      </c>
      <c r="K31" s="17"/>
      <c r="L31" s="10"/>
      <c r="M31" s="99" t="s">
        <v>88</v>
      </c>
      <c r="N31" s="10"/>
      <c r="O31" s="10"/>
      <c r="P31" s="10"/>
      <c r="Q31" s="177" t="s">
        <v>129</v>
      </c>
      <c r="R31" s="177"/>
      <c r="S31" s="177"/>
      <c r="T31" s="177"/>
      <c r="U31" s="177"/>
      <c r="V31" s="177"/>
      <c r="W31" s="177"/>
      <c r="X31" s="177"/>
      <c r="Y31" s="177"/>
      <c r="Z31" s="12"/>
      <c r="AA31" s="1"/>
      <c r="AB31" s="59"/>
      <c r="AC31" s="61"/>
      <c r="AD31" s="61"/>
      <c r="AE31" s="61"/>
      <c r="AF31" s="61"/>
      <c r="AG31" s="60"/>
      <c r="AH31" s="60"/>
      <c r="AI31" s="60"/>
      <c r="AJ31" s="119"/>
      <c r="AK31" s="60"/>
      <c r="AL31" s="60"/>
      <c r="AM31" s="60"/>
      <c r="AN31" s="35"/>
      <c r="AO31" s="12"/>
      <c r="AP31" s="2"/>
      <c r="DH31" s="7"/>
      <c r="DI31" s="13"/>
      <c r="DJ31" s="14"/>
      <c r="DK31" s="7"/>
    </row>
    <row r="32" spans="2:115" s="8" customFormat="1" ht="18" customHeight="1">
      <c r="B32" s="9"/>
      <c r="C32" s="9"/>
      <c r="D32" s="11">
        <v>17</v>
      </c>
      <c r="E32" s="25">
        <f t="shared" si="0"/>
        <v>42628.850694444445</v>
      </c>
      <c r="F32" s="15">
        <f>'Countries and Timezone'!R18</f>
        <v>42628.850694444445</v>
      </c>
      <c r="G32" s="16" t="s">
        <v>73</v>
      </c>
      <c r="H32" s="10"/>
      <c r="I32" s="17"/>
      <c r="J32" s="29" t="s">
        <v>5</v>
      </c>
      <c r="K32" s="17"/>
      <c r="L32" s="10"/>
      <c r="M32" s="99" t="s">
        <v>62</v>
      </c>
      <c r="N32" s="10"/>
      <c r="O32" s="10"/>
      <c r="P32" s="10"/>
      <c r="Q32" s="177" t="s">
        <v>130</v>
      </c>
      <c r="R32" s="177"/>
      <c r="S32" s="177"/>
      <c r="T32" s="177"/>
      <c r="U32" s="177"/>
      <c r="V32" s="177"/>
      <c r="W32" s="177"/>
      <c r="X32" s="177"/>
      <c r="Y32" s="177"/>
      <c r="Z32" s="12"/>
      <c r="AA32" s="1"/>
      <c r="AB32" s="113" t="s">
        <v>92</v>
      </c>
      <c r="AC32" s="113"/>
      <c r="AD32" s="113"/>
      <c r="AE32" s="113"/>
      <c r="AF32" s="113"/>
      <c r="AG32" s="111" t="s">
        <v>2</v>
      </c>
      <c r="AH32" s="111" t="s">
        <v>4</v>
      </c>
      <c r="AI32" s="111" t="s">
        <v>3</v>
      </c>
      <c r="AJ32" s="120" t="s">
        <v>145</v>
      </c>
      <c r="AK32" s="111" t="s">
        <v>146</v>
      </c>
      <c r="AL32" s="111" t="s">
        <v>156</v>
      </c>
      <c r="AM32" s="111" t="s">
        <v>56</v>
      </c>
      <c r="AN32" s="35"/>
      <c r="AO32" s="12"/>
      <c r="AP32" s="2"/>
      <c r="DH32" s="7"/>
      <c r="DI32" s="13"/>
      <c r="DJ32" s="14"/>
      <c r="DK32" s="7"/>
    </row>
    <row r="33" spans="2:115" s="8" customFormat="1" ht="18" customHeight="1">
      <c r="B33" s="9"/>
      <c r="C33" s="9"/>
      <c r="D33" s="11">
        <v>18</v>
      </c>
      <c r="E33" s="25">
        <f t="shared" si="0"/>
        <v>42631.541666666664</v>
      </c>
      <c r="F33" s="15">
        <f>'Countries and Timezone'!R19</f>
        <v>42631.541666666664</v>
      </c>
      <c r="G33" s="16" t="s">
        <v>88</v>
      </c>
      <c r="H33" s="10"/>
      <c r="I33" s="17"/>
      <c r="J33" s="29" t="s">
        <v>5</v>
      </c>
      <c r="K33" s="17"/>
      <c r="L33" s="10"/>
      <c r="M33" s="99" t="s">
        <v>58</v>
      </c>
      <c r="N33" s="10"/>
      <c r="O33" s="10"/>
      <c r="P33" s="10"/>
      <c r="Q33" s="177" t="s">
        <v>131</v>
      </c>
      <c r="R33" s="177"/>
      <c r="S33" s="177"/>
      <c r="T33" s="177"/>
      <c r="U33" s="177"/>
      <c r="V33" s="177"/>
      <c r="W33" s="177"/>
      <c r="X33" s="177"/>
      <c r="Y33" s="177"/>
      <c r="Z33" s="12"/>
      <c r="AA33" s="1"/>
      <c r="AB33" s="118"/>
      <c r="AC33" s="189" t="str">
        <f>'Calculation Table'!B22</f>
        <v>Denver Broncos</v>
      </c>
      <c r="AD33" s="189"/>
      <c r="AE33" s="189"/>
      <c r="AF33" s="189"/>
      <c r="AG33" s="124">
        <f>'Calculation Table'!C22</f>
        <v>0</v>
      </c>
      <c r="AH33" s="124">
        <f>'Calculation Table'!D22</f>
        <v>0</v>
      </c>
      <c r="AI33" s="124">
        <f>'Calculation Table'!E22</f>
        <v>0</v>
      </c>
      <c r="AJ33" s="125">
        <f>'Calculation Table'!F22</f>
        <v>0</v>
      </c>
      <c r="AK33" s="124">
        <f>'Calculation Table'!G22</f>
        <v>0</v>
      </c>
      <c r="AL33" s="124">
        <f>'Calculation Table'!H22</f>
        <v>0</v>
      </c>
      <c r="AM33" s="124">
        <f>'Calculation Table'!I22</f>
        <v>0</v>
      </c>
      <c r="AN33" s="35"/>
      <c r="AO33" s="12"/>
      <c r="AP33" s="2"/>
      <c r="DH33" s="7"/>
      <c r="DI33" s="13"/>
      <c r="DJ33" s="14"/>
      <c r="DK33" s="7"/>
    </row>
    <row r="34" spans="2:115" s="8" customFormat="1" ht="18" customHeight="1">
      <c r="B34" s="9"/>
      <c r="C34" s="9"/>
      <c r="D34" s="11">
        <v>19</v>
      </c>
      <c r="E34" s="25">
        <f t="shared" si="0"/>
        <v>42631.541666666664</v>
      </c>
      <c r="F34" s="15">
        <f>'Countries and Timezone'!R20</f>
        <v>42631.541666666664</v>
      </c>
      <c r="G34" s="16" t="s">
        <v>63</v>
      </c>
      <c r="H34" s="10"/>
      <c r="I34" s="17"/>
      <c r="J34" s="29" t="s">
        <v>5</v>
      </c>
      <c r="K34" s="17"/>
      <c r="L34" s="10"/>
      <c r="M34" s="99" t="s">
        <v>74</v>
      </c>
      <c r="N34" s="10"/>
      <c r="O34" s="10"/>
      <c r="P34" s="10"/>
      <c r="Q34" s="177" t="s">
        <v>132</v>
      </c>
      <c r="R34" s="177"/>
      <c r="S34" s="177"/>
      <c r="T34" s="177"/>
      <c r="U34" s="177"/>
      <c r="V34" s="177"/>
      <c r="W34" s="177"/>
      <c r="X34" s="177"/>
      <c r="Y34" s="177"/>
      <c r="Z34" s="12"/>
      <c r="AA34" s="1"/>
      <c r="AB34" s="118"/>
      <c r="AC34" s="189" t="str">
        <f>'Calculation Table'!B23</f>
        <v>Kansas City Chiefs</v>
      </c>
      <c r="AD34" s="189"/>
      <c r="AE34" s="189"/>
      <c r="AF34" s="189"/>
      <c r="AG34" s="124">
        <f>'Calculation Table'!C23</f>
        <v>0</v>
      </c>
      <c r="AH34" s="124">
        <f>'Calculation Table'!D23</f>
        <v>0</v>
      </c>
      <c r="AI34" s="124">
        <f>'Calculation Table'!E23</f>
        <v>0</v>
      </c>
      <c r="AJ34" s="125">
        <f>'Calculation Table'!F23</f>
        <v>0</v>
      </c>
      <c r="AK34" s="124">
        <f>'Calculation Table'!G23</f>
        <v>0</v>
      </c>
      <c r="AL34" s="124">
        <f>'Calculation Table'!H23</f>
        <v>0</v>
      </c>
      <c r="AM34" s="124">
        <f>'Calculation Table'!I23</f>
        <v>0</v>
      </c>
      <c r="AN34" s="35"/>
      <c r="AO34" s="12"/>
      <c r="AP34" s="2"/>
      <c r="DH34" s="7"/>
      <c r="DI34" s="13"/>
      <c r="DJ34" s="14"/>
      <c r="DK34" s="7"/>
    </row>
    <row r="35" spans="2:115" s="8" customFormat="1" ht="18" customHeight="1">
      <c r="B35" s="9"/>
      <c r="C35" s="9"/>
      <c r="D35" s="11">
        <v>20</v>
      </c>
      <c r="E35" s="25">
        <f t="shared" si="0"/>
        <v>42631.541666666664</v>
      </c>
      <c r="F35" s="15">
        <f>'Countries and Timezone'!R21</f>
        <v>42631.541666666664</v>
      </c>
      <c r="G35" s="16" t="s">
        <v>77</v>
      </c>
      <c r="H35" s="10"/>
      <c r="I35" s="17"/>
      <c r="J35" s="29" t="s">
        <v>5</v>
      </c>
      <c r="K35" s="17"/>
      <c r="L35" s="10"/>
      <c r="M35" s="99" t="s">
        <v>82</v>
      </c>
      <c r="N35" s="10"/>
      <c r="O35" s="10"/>
      <c r="P35" s="10"/>
      <c r="Q35" s="177" t="s">
        <v>148</v>
      </c>
      <c r="R35" s="177"/>
      <c r="S35" s="177"/>
      <c r="T35" s="177"/>
      <c r="U35" s="177"/>
      <c r="V35" s="177"/>
      <c r="W35" s="177"/>
      <c r="X35" s="177"/>
      <c r="Y35" s="177"/>
      <c r="Z35" s="12"/>
      <c r="AA35" s="1"/>
      <c r="AB35" s="118"/>
      <c r="AC35" s="189" t="str">
        <f>'Calculation Table'!B24</f>
        <v>Oakland Raiders</v>
      </c>
      <c r="AD35" s="189"/>
      <c r="AE35" s="189"/>
      <c r="AF35" s="189"/>
      <c r="AG35" s="124">
        <f>'Calculation Table'!C24</f>
        <v>0</v>
      </c>
      <c r="AH35" s="124">
        <f>'Calculation Table'!D24</f>
        <v>0</v>
      </c>
      <c r="AI35" s="124">
        <f>'Calculation Table'!E24</f>
        <v>0</v>
      </c>
      <c r="AJ35" s="125">
        <f>'Calculation Table'!F24</f>
        <v>0</v>
      </c>
      <c r="AK35" s="124">
        <f>'Calculation Table'!G24</f>
        <v>0</v>
      </c>
      <c r="AL35" s="124">
        <f>'Calculation Table'!H24</f>
        <v>0</v>
      </c>
      <c r="AM35" s="124">
        <f>'Calculation Table'!I24</f>
        <v>0</v>
      </c>
      <c r="AN35" s="35"/>
      <c r="AO35" s="12"/>
      <c r="AP35" s="2"/>
      <c r="DH35" s="7"/>
      <c r="DI35" s="13"/>
      <c r="DJ35" s="14"/>
      <c r="DK35" s="7"/>
    </row>
    <row r="36" spans="2:115" s="8" customFormat="1" ht="18" customHeight="1">
      <c r="B36" s="9"/>
      <c r="C36" s="9"/>
      <c r="D36" s="11">
        <v>21</v>
      </c>
      <c r="E36" s="25">
        <f t="shared" si="0"/>
        <v>42631.541666666664</v>
      </c>
      <c r="F36" s="15">
        <f>'Countries and Timezone'!R22</f>
        <v>42631.541666666664</v>
      </c>
      <c r="G36" s="16" t="s">
        <v>69</v>
      </c>
      <c r="H36" s="10"/>
      <c r="I36" s="17"/>
      <c r="J36" s="29" t="s">
        <v>5</v>
      </c>
      <c r="K36" s="17"/>
      <c r="L36" s="10"/>
      <c r="M36" s="99" t="s">
        <v>65</v>
      </c>
      <c r="N36" s="10"/>
      <c r="O36" s="10"/>
      <c r="P36" s="10"/>
      <c r="Q36" s="177" t="s">
        <v>117</v>
      </c>
      <c r="R36" s="177"/>
      <c r="S36" s="177"/>
      <c r="T36" s="177"/>
      <c r="U36" s="177"/>
      <c r="V36" s="177"/>
      <c r="W36" s="177"/>
      <c r="X36" s="177"/>
      <c r="Y36" s="177"/>
      <c r="Z36" s="12"/>
      <c r="AA36" s="1"/>
      <c r="AB36" s="118"/>
      <c r="AC36" s="189" t="str">
        <f>'Calculation Table'!B25</f>
        <v>San Diego Chargers</v>
      </c>
      <c r="AD36" s="189"/>
      <c r="AE36" s="189"/>
      <c r="AF36" s="189"/>
      <c r="AG36" s="124">
        <f>'Calculation Table'!C25</f>
        <v>0</v>
      </c>
      <c r="AH36" s="124">
        <f>'Calculation Table'!D25</f>
        <v>0</v>
      </c>
      <c r="AI36" s="124">
        <f>'Calculation Table'!E25</f>
        <v>0</v>
      </c>
      <c r="AJ36" s="125">
        <f>'Calculation Table'!F25</f>
        <v>0</v>
      </c>
      <c r="AK36" s="124">
        <f>'Calculation Table'!G25</f>
        <v>0</v>
      </c>
      <c r="AL36" s="124">
        <f>'Calculation Table'!H25</f>
        <v>0</v>
      </c>
      <c r="AM36" s="124">
        <f>'Calculation Table'!I25</f>
        <v>0</v>
      </c>
      <c r="AN36" s="35"/>
      <c r="AO36" s="12"/>
      <c r="AP36" s="2"/>
      <c r="DH36" s="7"/>
      <c r="DI36" s="13"/>
      <c r="DJ36" s="14"/>
      <c r="DK36" s="7"/>
    </row>
    <row r="37" spans="2:115" s="8" customFormat="1" ht="18" customHeight="1">
      <c r="B37" s="9"/>
      <c r="C37" s="9"/>
      <c r="D37" s="11">
        <v>22</v>
      </c>
      <c r="E37" s="25">
        <f t="shared" si="0"/>
        <v>42631.541666666664</v>
      </c>
      <c r="F37" s="15">
        <f>'Countries and Timezone'!R23</f>
        <v>42631.541666666664</v>
      </c>
      <c r="G37" s="16" t="s">
        <v>78</v>
      </c>
      <c r="H37" s="10"/>
      <c r="I37" s="17"/>
      <c r="J37" s="29" t="s">
        <v>5</v>
      </c>
      <c r="K37" s="17"/>
      <c r="L37" s="10"/>
      <c r="M37" s="99" t="s">
        <v>84</v>
      </c>
      <c r="N37" s="10"/>
      <c r="O37" s="10"/>
      <c r="P37" s="10"/>
      <c r="Q37" s="177" t="s">
        <v>133</v>
      </c>
      <c r="R37" s="177"/>
      <c r="S37" s="177"/>
      <c r="T37" s="177"/>
      <c r="U37" s="177"/>
      <c r="V37" s="177"/>
      <c r="W37" s="177"/>
      <c r="X37" s="177"/>
      <c r="Y37" s="177"/>
      <c r="Z37" s="12"/>
      <c r="AA37" s="1"/>
      <c r="AB37" s="30"/>
      <c r="AC37" s="93"/>
      <c r="AD37" s="93"/>
      <c r="AE37" s="93"/>
      <c r="AF37" s="93"/>
      <c r="AG37" s="11"/>
      <c r="AH37" s="11"/>
      <c r="AI37" s="11"/>
      <c r="AJ37" s="121"/>
      <c r="AK37" s="11"/>
      <c r="AL37" s="11"/>
      <c r="AM37" s="11"/>
      <c r="AN37" s="35"/>
      <c r="AO37" s="12"/>
      <c r="AP37" s="2"/>
      <c r="DH37" s="7"/>
      <c r="DI37" s="13"/>
      <c r="DJ37" s="14"/>
      <c r="DK37" s="7"/>
    </row>
    <row r="38" spans="2:115" s="8" customFormat="1" ht="18" customHeight="1">
      <c r="B38" s="9"/>
      <c r="C38" s="9"/>
      <c r="D38" s="11">
        <v>23</v>
      </c>
      <c r="E38" s="25">
        <f t="shared" si="0"/>
        <v>42631.541666666664</v>
      </c>
      <c r="F38" s="15">
        <f>'Countries and Timezone'!R24</f>
        <v>42631.541666666664</v>
      </c>
      <c r="G38" s="16" t="s">
        <v>71</v>
      </c>
      <c r="H38" s="10"/>
      <c r="I38" s="17"/>
      <c r="J38" s="29" t="s">
        <v>5</v>
      </c>
      <c r="K38" s="17"/>
      <c r="L38" s="10"/>
      <c r="M38" s="99" t="s">
        <v>80</v>
      </c>
      <c r="N38" s="10"/>
      <c r="O38" s="10"/>
      <c r="P38" s="10"/>
      <c r="Q38" s="177" t="s">
        <v>121</v>
      </c>
      <c r="R38" s="177"/>
      <c r="S38" s="177"/>
      <c r="T38" s="177"/>
      <c r="U38" s="177"/>
      <c r="V38" s="177"/>
      <c r="W38" s="177"/>
      <c r="X38" s="177"/>
      <c r="Y38" s="177"/>
      <c r="Z38" s="12"/>
      <c r="AA38" s="1"/>
      <c r="AB38" s="200" t="s">
        <v>93</v>
      </c>
      <c r="AC38" s="200"/>
      <c r="AD38" s="200"/>
      <c r="AE38" s="200"/>
      <c r="AF38" s="200"/>
      <c r="AG38" s="114" t="s">
        <v>2</v>
      </c>
      <c r="AH38" s="114" t="s">
        <v>4</v>
      </c>
      <c r="AI38" s="114" t="s">
        <v>3</v>
      </c>
      <c r="AJ38" s="122" t="s">
        <v>145</v>
      </c>
      <c r="AK38" s="114" t="s">
        <v>146</v>
      </c>
      <c r="AL38" s="114" t="s">
        <v>156</v>
      </c>
      <c r="AM38" s="115" t="s">
        <v>56</v>
      </c>
      <c r="AN38" s="35"/>
      <c r="AO38" s="12"/>
      <c r="AP38" s="2"/>
      <c r="DH38" s="7"/>
      <c r="DI38" s="13"/>
      <c r="DJ38" s="14"/>
      <c r="DK38" s="7"/>
    </row>
    <row r="39" spans="2:115" s="8" customFormat="1" ht="18" customHeight="1">
      <c r="B39" s="9"/>
      <c r="C39" s="9"/>
      <c r="D39" s="11">
        <v>24</v>
      </c>
      <c r="E39" s="25">
        <f t="shared" si="0"/>
        <v>42631.541666666664</v>
      </c>
      <c r="F39" s="15">
        <f>'Countries and Timezone'!R25</f>
        <v>42631.541666666664</v>
      </c>
      <c r="G39" s="16" t="s">
        <v>72</v>
      </c>
      <c r="H39" s="10"/>
      <c r="I39" s="17"/>
      <c r="J39" s="29" t="s">
        <v>5</v>
      </c>
      <c r="K39" s="17"/>
      <c r="L39" s="10"/>
      <c r="M39" s="99" t="s">
        <v>85</v>
      </c>
      <c r="N39" s="10"/>
      <c r="O39" s="10"/>
      <c r="P39" s="10"/>
      <c r="Q39" s="177" t="s">
        <v>134</v>
      </c>
      <c r="R39" s="177"/>
      <c r="S39" s="177"/>
      <c r="T39" s="177"/>
      <c r="U39" s="177"/>
      <c r="V39" s="177"/>
      <c r="W39" s="177"/>
      <c r="X39" s="177"/>
      <c r="Y39" s="177"/>
      <c r="Z39" s="12"/>
      <c r="AA39" s="1"/>
      <c r="AB39" s="117"/>
      <c r="AC39" s="189" t="str">
        <f>'Calculation Table'!B28</f>
        <v>Dallas Cowboys</v>
      </c>
      <c r="AD39" s="189"/>
      <c r="AE39" s="189"/>
      <c r="AF39" s="189"/>
      <c r="AG39" s="124">
        <f>'Calculation Table'!C28</f>
        <v>0</v>
      </c>
      <c r="AH39" s="124">
        <f>'Calculation Table'!D28</f>
        <v>0</v>
      </c>
      <c r="AI39" s="124">
        <f>'Calculation Table'!E28</f>
        <v>0</v>
      </c>
      <c r="AJ39" s="125">
        <f>'Calculation Table'!F28</f>
        <v>0</v>
      </c>
      <c r="AK39" s="124">
        <f>'Calculation Table'!G28</f>
        <v>0</v>
      </c>
      <c r="AL39" s="124">
        <f>'Calculation Table'!H28</f>
        <v>0</v>
      </c>
      <c r="AM39" s="124">
        <f>'Calculation Table'!I28</f>
        <v>0</v>
      </c>
      <c r="AN39" s="35"/>
      <c r="AO39" s="12"/>
      <c r="AP39" s="2"/>
      <c r="DH39" s="7"/>
      <c r="DI39" s="13"/>
      <c r="DJ39" s="14"/>
      <c r="DK39" s="7"/>
    </row>
    <row r="40" spans="2:115" s="8" customFormat="1" ht="18" customHeight="1">
      <c r="B40" s="9"/>
      <c r="C40" s="9"/>
      <c r="D40" s="11">
        <v>25</v>
      </c>
      <c r="E40" s="25">
        <f aca="true" t="shared" si="1" ref="E40:E102">F40</f>
        <v>42631.541666666664</v>
      </c>
      <c r="F40" s="15">
        <f>'Countries and Timezone'!R26</f>
        <v>42631.541666666664</v>
      </c>
      <c r="G40" s="16" t="s">
        <v>81</v>
      </c>
      <c r="H40" s="10"/>
      <c r="I40" s="17"/>
      <c r="J40" s="29" t="s">
        <v>5</v>
      </c>
      <c r="K40" s="17"/>
      <c r="L40" s="10"/>
      <c r="M40" s="99" t="s">
        <v>86</v>
      </c>
      <c r="N40" s="10"/>
      <c r="O40" s="10"/>
      <c r="P40" s="10"/>
      <c r="Q40" s="177" t="s">
        <v>128</v>
      </c>
      <c r="R40" s="177"/>
      <c r="S40" s="177"/>
      <c r="T40" s="177"/>
      <c r="U40" s="177"/>
      <c r="V40" s="177"/>
      <c r="W40" s="177"/>
      <c r="X40" s="177"/>
      <c r="Y40" s="177"/>
      <c r="Z40" s="12"/>
      <c r="AA40" s="1"/>
      <c r="AB40" s="118"/>
      <c r="AC40" s="189" t="str">
        <f>'Calculation Table'!B29</f>
        <v>New York Giants</v>
      </c>
      <c r="AD40" s="189"/>
      <c r="AE40" s="189"/>
      <c r="AF40" s="189"/>
      <c r="AG40" s="124">
        <f>'Calculation Table'!C29</f>
        <v>0</v>
      </c>
      <c r="AH40" s="124">
        <f>'Calculation Table'!D29</f>
        <v>0</v>
      </c>
      <c r="AI40" s="124">
        <f>'Calculation Table'!E29</f>
        <v>0</v>
      </c>
      <c r="AJ40" s="125">
        <f>'Calculation Table'!F29</f>
        <v>0</v>
      </c>
      <c r="AK40" s="124">
        <f>'Calculation Table'!G29</f>
        <v>0</v>
      </c>
      <c r="AL40" s="124">
        <f>'Calculation Table'!H29</f>
        <v>0</v>
      </c>
      <c r="AM40" s="124">
        <f>'Calculation Table'!I29</f>
        <v>0</v>
      </c>
      <c r="AN40" s="35"/>
      <c r="AO40" s="12"/>
      <c r="AP40" s="2"/>
      <c r="DH40" s="7"/>
      <c r="DI40" s="13"/>
      <c r="DJ40" s="14"/>
      <c r="DK40" s="7"/>
    </row>
    <row r="41" spans="2:115" s="8" customFormat="1" ht="18" customHeight="1">
      <c r="B41" s="9"/>
      <c r="C41" s="9"/>
      <c r="D41" s="11">
        <v>26</v>
      </c>
      <c r="E41" s="25">
        <f t="shared" si="1"/>
        <v>42631.67013888889</v>
      </c>
      <c r="F41" s="15">
        <f>'Countries and Timezone'!R27</f>
        <v>42631.67013888889</v>
      </c>
      <c r="G41" s="16" t="s">
        <v>60</v>
      </c>
      <c r="H41" s="10"/>
      <c r="I41" s="17"/>
      <c r="J41" s="29" t="s">
        <v>5</v>
      </c>
      <c r="K41" s="17"/>
      <c r="L41" s="10"/>
      <c r="M41" s="99" t="s">
        <v>147</v>
      </c>
      <c r="N41" s="10"/>
      <c r="O41" s="10"/>
      <c r="P41" s="10"/>
      <c r="Q41" s="177" t="s">
        <v>127</v>
      </c>
      <c r="R41" s="177"/>
      <c r="S41" s="177"/>
      <c r="T41" s="177"/>
      <c r="U41" s="177"/>
      <c r="V41" s="177"/>
      <c r="W41" s="177"/>
      <c r="X41" s="177"/>
      <c r="Y41" s="177"/>
      <c r="Z41" s="12"/>
      <c r="AA41" s="1"/>
      <c r="AB41" s="118"/>
      <c r="AC41" s="189" t="str">
        <f>'Calculation Table'!B30</f>
        <v>Philadelphia Eagles</v>
      </c>
      <c r="AD41" s="189"/>
      <c r="AE41" s="189"/>
      <c r="AF41" s="189"/>
      <c r="AG41" s="124">
        <f>'Calculation Table'!C30</f>
        <v>0</v>
      </c>
      <c r="AH41" s="124">
        <f>'Calculation Table'!D30</f>
        <v>0</v>
      </c>
      <c r="AI41" s="124">
        <f>'Calculation Table'!E30</f>
        <v>0</v>
      </c>
      <c r="AJ41" s="125">
        <f>'Calculation Table'!F30</f>
        <v>0</v>
      </c>
      <c r="AK41" s="124">
        <f>'Calculation Table'!G30</f>
        <v>0</v>
      </c>
      <c r="AL41" s="124">
        <f>'Calculation Table'!H30</f>
        <v>0</v>
      </c>
      <c r="AM41" s="124">
        <f>'Calculation Table'!I30</f>
        <v>0</v>
      </c>
      <c r="AN41" s="35"/>
      <c r="AO41" s="12"/>
      <c r="AP41" s="2"/>
      <c r="DH41" s="7"/>
      <c r="DI41" s="13"/>
      <c r="DJ41" s="14"/>
      <c r="DK41" s="7"/>
    </row>
    <row r="42" spans="2:115" s="8" customFormat="1" ht="18" customHeight="1">
      <c r="B42" s="9"/>
      <c r="C42" s="9"/>
      <c r="D42" s="11">
        <v>27</v>
      </c>
      <c r="E42" s="25">
        <f t="shared" si="1"/>
        <v>42631.67013888889</v>
      </c>
      <c r="F42" s="15">
        <f>'Countries and Timezone'!R28</f>
        <v>42631.67013888889</v>
      </c>
      <c r="G42" s="16" t="s">
        <v>79</v>
      </c>
      <c r="H42" s="10"/>
      <c r="I42" s="17"/>
      <c r="J42" s="29" t="s">
        <v>5</v>
      </c>
      <c r="K42" s="17"/>
      <c r="L42" s="10"/>
      <c r="M42" s="99" t="s">
        <v>87</v>
      </c>
      <c r="N42" s="10"/>
      <c r="O42" s="10"/>
      <c r="P42" s="10"/>
      <c r="Q42" s="177" t="s">
        <v>135</v>
      </c>
      <c r="R42" s="177"/>
      <c r="S42" s="177"/>
      <c r="T42" s="177"/>
      <c r="U42" s="177"/>
      <c r="V42" s="177"/>
      <c r="W42" s="177"/>
      <c r="X42" s="177"/>
      <c r="Y42" s="177"/>
      <c r="Z42" s="12"/>
      <c r="AA42" s="1"/>
      <c r="AB42" s="118"/>
      <c r="AC42" s="189" t="str">
        <f>'Calculation Table'!B31</f>
        <v>Washington Redskins</v>
      </c>
      <c r="AD42" s="189"/>
      <c r="AE42" s="189"/>
      <c r="AF42" s="189"/>
      <c r="AG42" s="124">
        <f>'Calculation Table'!C31</f>
        <v>0</v>
      </c>
      <c r="AH42" s="124">
        <f>'Calculation Table'!D31</f>
        <v>0</v>
      </c>
      <c r="AI42" s="124">
        <f>'Calculation Table'!E31</f>
        <v>0</v>
      </c>
      <c r="AJ42" s="125">
        <f>'Calculation Table'!F31</f>
        <v>0</v>
      </c>
      <c r="AK42" s="124">
        <f>'Calculation Table'!G31</f>
        <v>0</v>
      </c>
      <c r="AL42" s="124">
        <f>'Calculation Table'!H31</f>
        <v>0</v>
      </c>
      <c r="AM42" s="124">
        <f>'Calculation Table'!I31</f>
        <v>0</v>
      </c>
      <c r="AN42" s="35"/>
      <c r="AO42" s="12"/>
      <c r="AP42" s="2"/>
      <c r="DH42" s="7"/>
      <c r="DI42" s="13"/>
      <c r="DJ42" s="14"/>
      <c r="DK42" s="7"/>
    </row>
    <row r="43" spans="2:115" s="8" customFormat="1" ht="18" customHeight="1">
      <c r="B43" s="9"/>
      <c r="C43" s="9"/>
      <c r="D43" s="11">
        <v>28</v>
      </c>
      <c r="E43" s="25">
        <f t="shared" si="1"/>
        <v>42631.68402777778</v>
      </c>
      <c r="F43" s="15">
        <f>'Countries and Timezone'!R29</f>
        <v>42631.68402777778</v>
      </c>
      <c r="G43" s="16" t="s">
        <v>83</v>
      </c>
      <c r="H43" s="10"/>
      <c r="I43" s="17"/>
      <c r="J43" s="29" t="s">
        <v>5</v>
      </c>
      <c r="K43" s="17"/>
      <c r="L43" s="10"/>
      <c r="M43" s="99" t="s">
        <v>59</v>
      </c>
      <c r="N43" s="10"/>
      <c r="O43" s="10"/>
      <c r="P43" s="10"/>
      <c r="Q43" s="177" t="s">
        <v>114</v>
      </c>
      <c r="R43" s="177"/>
      <c r="S43" s="177"/>
      <c r="T43" s="177"/>
      <c r="U43" s="177"/>
      <c r="V43" s="177"/>
      <c r="W43" s="177"/>
      <c r="X43" s="177"/>
      <c r="Y43" s="177"/>
      <c r="Z43" s="12"/>
      <c r="AA43" s="1"/>
      <c r="AJ43" s="123"/>
      <c r="AN43" s="35"/>
      <c r="AO43" s="12"/>
      <c r="AP43" s="2"/>
      <c r="DH43" s="7"/>
      <c r="DI43" s="13"/>
      <c r="DJ43" s="14"/>
      <c r="DK43" s="7"/>
    </row>
    <row r="44" spans="2:115" s="8" customFormat="1" ht="18" customHeight="1">
      <c r="B44" s="9"/>
      <c r="C44" s="9"/>
      <c r="D44" s="11">
        <v>29</v>
      </c>
      <c r="E44" s="25">
        <f t="shared" si="1"/>
        <v>42631.68402777778</v>
      </c>
      <c r="F44" s="15">
        <f>'Countries and Timezone'!R30</f>
        <v>42631.68402777778</v>
      </c>
      <c r="G44" s="16" t="s">
        <v>61</v>
      </c>
      <c r="H44" s="10"/>
      <c r="I44" s="17"/>
      <c r="J44" s="29" t="s">
        <v>5</v>
      </c>
      <c r="K44" s="17"/>
      <c r="L44" s="10"/>
      <c r="M44" s="99" t="s">
        <v>70</v>
      </c>
      <c r="N44" s="10"/>
      <c r="O44" s="10"/>
      <c r="P44" s="10"/>
      <c r="Q44" s="177" t="s">
        <v>136</v>
      </c>
      <c r="R44" s="177"/>
      <c r="S44" s="177"/>
      <c r="T44" s="177"/>
      <c r="U44" s="177"/>
      <c r="V44" s="177"/>
      <c r="W44" s="177"/>
      <c r="X44" s="177"/>
      <c r="Y44" s="177"/>
      <c r="Z44" s="12"/>
      <c r="AA44" s="1"/>
      <c r="AB44" s="116" t="s">
        <v>94</v>
      </c>
      <c r="AC44" s="116"/>
      <c r="AD44" s="116"/>
      <c r="AE44" s="116"/>
      <c r="AF44" s="116"/>
      <c r="AG44" s="114" t="s">
        <v>2</v>
      </c>
      <c r="AH44" s="114" t="s">
        <v>4</v>
      </c>
      <c r="AI44" s="114" t="s">
        <v>3</v>
      </c>
      <c r="AJ44" s="122" t="s">
        <v>145</v>
      </c>
      <c r="AK44" s="114" t="s">
        <v>146</v>
      </c>
      <c r="AL44" s="114" t="s">
        <v>156</v>
      </c>
      <c r="AM44" s="114" t="s">
        <v>56</v>
      </c>
      <c r="AN44" s="35"/>
      <c r="AO44" s="12"/>
      <c r="AP44" s="2"/>
      <c r="DH44" s="7"/>
      <c r="DI44" s="13"/>
      <c r="DJ44" s="14"/>
      <c r="DK44" s="7"/>
    </row>
    <row r="45" spans="2:115" s="8" customFormat="1" ht="18" customHeight="1">
      <c r="B45" s="9"/>
      <c r="C45" s="9"/>
      <c r="D45" s="11">
        <v>30</v>
      </c>
      <c r="E45" s="25">
        <f t="shared" si="1"/>
        <v>42631.68402777778</v>
      </c>
      <c r="F45" s="15">
        <f>'Countries and Timezone'!R31</f>
        <v>42631.68402777778</v>
      </c>
      <c r="G45" s="16" t="s">
        <v>67</v>
      </c>
      <c r="H45" s="10"/>
      <c r="I45" s="17"/>
      <c r="J45" s="29" t="s">
        <v>5</v>
      </c>
      <c r="K45" s="17"/>
      <c r="L45" s="10"/>
      <c r="M45" s="99" t="s">
        <v>68</v>
      </c>
      <c r="N45" s="10"/>
      <c r="O45" s="10"/>
      <c r="P45" s="10"/>
      <c r="Q45" s="177" t="s">
        <v>137</v>
      </c>
      <c r="R45" s="177"/>
      <c r="S45" s="177"/>
      <c r="T45" s="177"/>
      <c r="U45" s="177"/>
      <c r="V45" s="177"/>
      <c r="W45" s="177"/>
      <c r="X45" s="177"/>
      <c r="Y45" s="177"/>
      <c r="Z45" s="12"/>
      <c r="AA45" s="1"/>
      <c r="AB45" s="118"/>
      <c r="AC45" s="189" t="str">
        <f>'Calculation Table'!B34</f>
        <v>Chicago Bears</v>
      </c>
      <c r="AD45" s="189"/>
      <c r="AE45" s="189"/>
      <c r="AF45" s="189"/>
      <c r="AG45" s="124">
        <f>'Calculation Table'!C34</f>
        <v>0</v>
      </c>
      <c r="AH45" s="124">
        <f>'Calculation Table'!D34</f>
        <v>0</v>
      </c>
      <c r="AI45" s="124">
        <f>'Calculation Table'!E34</f>
        <v>0</v>
      </c>
      <c r="AJ45" s="125">
        <f>'Calculation Table'!F34</f>
        <v>0</v>
      </c>
      <c r="AK45" s="124">
        <f>'Calculation Table'!G34</f>
        <v>0</v>
      </c>
      <c r="AL45" s="124">
        <f>'Calculation Table'!H34</f>
        <v>0</v>
      </c>
      <c r="AM45" s="124">
        <f>'Calculation Table'!I34</f>
        <v>0</v>
      </c>
      <c r="AN45" s="35"/>
      <c r="AO45" s="12"/>
      <c r="AP45" s="2"/>
      <c r="DH45" s="7"/>
      <c r="DI45" s="13"/>
      <c r="DJ45" s="14"/>
      <c r="DK45" s="7"/>
    </row>
    <row r="46" spans="2:115" s="8" customFormat="1" ht="18" customHeight="1">
      <c r="B46" s="9"/>
      <c r="C46" s="9"/>
      <c r="D46" s="11">
        <v>31</v>
      </c>
      <c r="E46" s="25">
        <f t="shared" si="1"/>
        <v>42631.854166666664</v>
      </c>
      <c r="F46" s="15">
        <f>'Countries and Timezone'!R32</f>
        <v>42631.854166666664</v>
      </c>
      <c r="G46" s="16" t="s">
        <v>66</v>
      </c>
      <c r="H46" s="10"/>
      <c r="I46" s="17"/>
      <c r="J46" s="29" t="s">
        <v>5</v>
      </c>
      <c r="K46" s="17"/>
      <c r="L46" s="10"/>
      <c r="M46" s="99" t="s">
        <v>76</v>
      </c>
      <c r="N46" s="10"/>
      <c r="O46" s="10"/>
      <c r="P46" s="10"/>
      <c r="Q46" s="177" t="s">
        <v>138</v>
      </c>
      <c r="R46" s="177"/>
      <c r="S46" s="177"/>
      <c r="T46" s="177"/>
      <c r="U46" s="177"/>
      <c r="V46" s="177"/>
      <c r="W46" s="177"/>
      <c r="X46" s="177"/>
      <c r="Y46" s="177"/>
      <c r="Z46" s="12"/>
      <c r="AA46" s="1"/>
      <c r="AB46" s="118"/>
      <c r="AC46" s="189" t="str">
        <f>'Calculation Table'!B35</f>
        <v>Detroit Lions</v>
      </c>
      <c r="AD46" s="189"/>
      <c r="AE46" s="189"/>
      <c r="AF46" s="189"/>
      <c r="AG46" s="124">
        <f>'Calculation Table'!C35</f>
        <v>0</v>
      </c>
      <c r="AH46" s="124">
        <f>'Calculation Table'!D35</f>
        <v>0</v>
      </c>
      <c r="AI46" s="124">
        <f>'Calculation Table'!E35</f>
        <v>0</v>
      </c>
      <c r="AJ46" s="125">
        <f>'Calculation Table'!F35</f>
        <v>0</v>
      </c>
      <c r="AK46" s="124">
        <f>'Calculation Table'!G35</f>
        <v>0</v>
      </c>
      <c r="AL46" s="124">
        <f>'Calculation Table'!H35</f>
        <v>0</v>
      </c>
      <c r="AM46" s="124">
        <f>'Calculation Table'!I35</f>
        <v>0</v>
      </c>
      <c r="AN46" s="35"/>
      <c r="AO46" s="12"/>
      <c r="AP46" s="2"/>
      <c r="DH46" s="7"/>
      <c r="DI46" s="13"/>
      <c r="DJ46" s="14"/>
      <c r="DK46" s="7"/>
    </row>
    <row r="47" spans="2:115" s="8" customFormat="1" ht="18" customHeight="1">
      <c r="B47" s="9"/>
      <c r="C47" s="9"/>
      <c r="D47" s="11">
        <v>32</v>
      </c>
      <c r="E47" s="25">
        <f t="shared" si="1"/>
        <v>42632.854166666664</v>
      </c>
      <c r="F47" s="15">
        <f>'Countries and Timezone'!R33</f>
        <v>42632.854166666664</v>
      </c>
      <c r="G47" s="16" t="s">
        <v>75</v>
      </c>
      <c r="H47" s="10"/>
      <c r="I47" s="17"/>
      <c r="J47" s="29" t="s">
        <v>5</v>
      </c>
      <c r="K47" s="17"/>
      <c r="L47" s="10"/>
      <c r="M47" s="99" t="s">
        <v>64</v>
      </c>
      <c r="N47" s="10"/>
      <c r="O47" s="10"/>
      <c r="P47" s="10"/>
      <c r="Q47" s="177" t="s">
        <v>139</v>
      </c>
      <c r="R47" s="177"/>
      <c r="S47" s="177"/>
      <c r="T47" s="177"/>
      <c r="U47" s="177"/>
      <c r="V47" s="177"/>
      <c r="W47" s="177"/>
      <c r="X47" s="177"/>
      <c r="Y47" s="177"/>
      <c r="Z47" s="12"/>
      <c r="AA47" s="1"/>
      <c r="AB47" s="118"/>
      <c r="AC47" s="189" t="str">
        <f>'Calculation Table'!B36</f>
        <v>Green Bay Packers</v>
      </c>
      <c r="AD47" s="189"/>
      <c r="AE47" s="189"/>
      <c r="AF47" s="189"/>
      <c r="AG47" s="124">
        <f>'Calculation Table'!C36</f>
        <v>0</v>
      </c>
      <c r="AH47" s="124">
        <f>'Calculation Table'!D36</f>
        <v>0</v>
      </c>
      <c r="AI47" s="124">
        <f>'Calculation Table'!E36</f>
        <v>0</v>
      </c>
      <c r="AJ47" s="125">
        <f>'Calculation Table'!F36</f>
        <v>0</v>
      </c>
      <c r="AK47" s="124">
        <f>'Calculation Table'!G36</f>
        <v>0</v>
      </c>
      <c r="AL47" s="124">
        <f>'Calculation Table'!H36</f>
        <v>0</v>
      </c>
      <c r="AM47" s="124">
        <f>'Calculation Table'!I36</f>
        <v>0</v>
      </c>
      <c r="AN47" s="35"/>
      <c r="AO47" s="12"/>
      <c r="AP47" s="2"/>
      <c r="DH47" s="7"/>
      <c r="DI47" s="13"/>
      <c r="DJ47" s="14"/>
      <c r="DK47" s="7"/>
    </row>
    <row r="48" spans="2:115" s="8" customFormat="1" ht="18" customHeight="1">
      <c r="B48" s="9"/>
      <c r="C48" s="9"/>
      <c r="D48" s="11">
        <v>33</v>
      </c>
      <c r="E48" s="25">
        <f t="shared" si="1"/>
        <v>42635.850694444445</v>
      </c>
      <c r="F48" s="15">
        <f>'Countries and Timezone'!R34</f>
        <v>42635.850694444445</v>
      </c>
      <c r="G48" s="16" t="s">
        <v>65</v>
      </c>
      <c r="H48" s="10"/>
      <c r="I48" s="17"/>
      <c r="J48" s="29" t="s">
        <v>5</v>
      </c>
      <c r="K48" s="17"/>
      <c r="L48" s="10"/>
      <c r="M48" s="99" t="s">
        <v>84</v>
      </c>
      <c r="N48" s="10"/>
      <c r="O48" s="10"/>
      <c r="P48" s="10"/>
      <c r="Q48" s="177" t="s">
        <v>133</v>
      </c>
      <c r="R48" s="177"/>
      <c r="S48" s="177"/>
      <c r="T48" s="177"/>
      <c r="U48" s="177"/>
      <c r="V48" s="177"/>
      <c r="W48" s="177"/>
      <c r="X48" s="177"/>
      <c r="Y48" s="177"/>
      <c r="Z48" s="12"/>
      <c r="AA48" s="1"/>
      <c r="AB48" s="118"/>
      <c r="AC48" s="189" t="str">
        <f>'Calculation Table'!B37</f>
        <v>Minnesota Vikings</v>
      </c>
      <c r="AD48" s="189"/>
      <c r="AE48" s="189"/>
      <c r="AF48" s="189"/>
      <c r="AG48" s="124">
        <f>'Calculation Table'!C37</f>
        <v>0</v>
      </c>
      <c r="AH48" s="124">
        <f>'Calculation Table'!D37</f>
        <v>0</v>
      </c>
      <c r="AI48" s="124">
        <f>'Calculation Table'!E37</f>
        <v>0</v>
      </c>
      <c r="AJ48" s="125">
        <f>'Calculation Table'!F37</f>
        <v>0</v>
      </c>
      <c r="AK48" s="124">
        <f>'Calculation Table'!G37</f>
        <v>0</v>
      </c>
      <c r="AL48" s="124">
        <f>'Calculation Table'!H37</f>
        <v>0</v>
      </c>
      <c r="AM48" s="124">
        <f>'Calculation Table'!I37</f>
        <v>0</v>
      </c>
      <c r="AN48" s="35"/>
      <c r="AO48" s="12"/>
      <c r="AP48" s="2"/>
      <c r="DH48" s="7"/>
      <c r="DI48" s="13"/>
      <c r="DJ48" s="14"/>
      <c r="DK48" s="7"/>
    </row>
    <row r="49" spans="2:115" s="8" customFormat="1" ht="18" customHeight="1">
      <c r="B49" s="9"/>
      <c r="C49" s="9"/>
      <c r="D49" s="11">
        <v>34</v>
      </c>
      <c r="E49" s="25">
        <f t="shared" si="1"/>
        <v>42638.541666666664</v>
      </c>
      <c r="F49" s="15">
        <f>'Countries and Timezone'!R35</f>
        <v>42638.541666666664</v>
      </c>
      <c r="G49" s="16" t="s">
        <v>147</v>
      </c>
      <c r="H49" s="10"/>
      <c r="I49" s="17"/>
      <c r="J49" s="29" t="s">
        <v>5</v>
      </c>
      <c r="K49" s="17"/>
      <c r="L49" s="10"/>
      <c r="M49" s="99" t="s">
        <v>62</v>
      </c>
      <c r="N49" s="10"/>
      <c r="O49" s="10"/>
      <c r="P49" s="10"/>
      <c r="Q49" s="177" t="s">
        <v>130</v>
      </c>
      <c r="R49" s="177"/>
      <c r="S49" s="177"/>
      <c r="T49" s="177"/>
      <c r="U49" s="177"/>
      <c r="V49" s="177"/>
      <c r="W49" s="177"/>
      <c r="X49" s="177"/>
      <c r="Y49" s="177"/>
      <c r="Z49" s="12"/>
      <c r="AA49" s="1"/>
      <c r="AJ49" s="123"/>
      <c r="AN49" s="35"/>
      <c r="AO49" s="12"/>
      <c r="AP49" s="2"/>
      <c r="DH49" s="7"/>
      <c r="DI49" s="13"/>
      <c r="DJ49" s="14"/>
      <c r="DK49" s="7"/>
    </row>
    <row r="50" spans="2:115" s="8" customFormat="1" ht="18" customHeight="1">
      <c r="B50" s="9"/>
      <c r="C50" s="9"/>
      <c r="D50" s="11">
        <v>35</v>
      </c>
      <c r="E50" s="25">
        <f t="shared" si="1"/>
        <v>42638.541666666664</v>
      </c>
      <c r="F50" s="15">
        <f>'Countries and Timezone'!R36</f>
        <v>42638.541666666664</v>
      </c>
      <c r="G50" s="16" t="s">
        <v>76</v>
      </c>
      <c r="H50" s="10"/>
      <c r="I50" s="17"/>
      <c r="J50" s="29" t="s">
        <v>5</v>
      </c>
      <c r="K50" s="17"/>
      <c r="L50" s="10"/>
      <c r="M50" s="99" t="s">
        <v>58</v>
      </c>
      <c r="N50" s="10"/>
      <c r="O50" s="10"/>
      <c r="P50" s="10"/>
      <c r="Q50" s="177" t="s">
        <v>131</v>
      </c>
      <c r="R50" s="177"/>
      <c r="S50" s="177"/>
      <c r="T50" s="177"/>
      <c r="U50" s="177"/>
      <c r="V50" s="177"/>
      <c r="W50" s="177"/>
      <c r="X50" s="177"/>
      <c r="Y50" s="177"/>
      <c r="Z50" s="12"/>
      <c r="AA50" s="1"/>
      <c r="AB50" s="116" t="s">
        <v>95</v>
      </c>
      <c r="AC50" s="116"/>
      <c r="AD50" s="116"/>
      <c r="AE50" s="116"/>
      <c r="AF50" s="116"/>
      <c r="AG50" s="114" t="s">
        <v>2</v>
      </c>
      <c r="AH50" s="114" t="s">
        <v>4</v>
      </c>
      <c r="AI50" s="114" t="s">
        <v>3</v>
      </c>
      <c r="AJ50" s="122" t="s">
        <v>145</v>
      </c>
      <c r="AK50" s="114" t="s">
        <v>146</v>
      </c>
      <c r="AL50" s="114" t="s">
        <v>156</v>
      </c>
      <c r="AM50" s="114" t="s">
        <v>56</v>
      </c>
      <c r="AN50" s="35"/>
      <c r="AO50" s="12"/>
      <c r="AP50" s="2"/>
      <c r="DH50" s="7"/>
      <c r="DI50" s="13"/>
      <c r="DJ50" s="14"/>
      <c r="DK50" s="7"/>
    </row>
    <row r="51" spans="2:115" s="8" customFormat="1" ht="18" customHeight="1">
      <c r="B51" s="9"/>
      <c r="C51" s="9"/>
      <c r="D51" s="11">
        <v>36</v>
      </c>
      <c r="E51" s="25">
        <f t="shared" si="1"/>
        <v>42638.541666666664</v>
      </c>
      <c r="F51" s="15">
        <f>'Countries and Timezone'!R37</f>
        <v>42638.541666666664</v>
      </c>
      <c r="G51" s="16" t="s">
        <v>59</v>
      </c>
      <c r="H51" s="10"/>
      <c r="I51" s="17"/>
      <c r="J51" s="29" t="s">
        <v>5</v>
      </c>
      <c r="K51" s="17"/>
      <c r="L51" s="10"/>
      <c r="M51" s="99" t="s">
        <v>72</v>
      </c>
      <c r="N51" s="10"/>
      <c r="O51" s="10"/>
      <c r="P51" s="10"/>
      <c r="Q51" s="177" t="s">
        <v>140</v>
      </c>
      <c r="R51" s="177"/>
      <c r="S51" s="177"/>
      <c r="T51" s="177"/>
      <c r="U51" s="177"/>
      <c r="V51" s="177"/>
      <c r="W51" s="177"/>
      <c r="X51" s="177"/>
      <c r="Y51" s="177"/>
      <c r="Z51" s="12"/>
      <c r="AA51" s="1"/>
      <c r="AB51" s="118"/>
      <c r="AC51" s="189" t="str">
        <f>'Calculation Table'!B40</f>
        <v>Atlanta Falcons</v>
      </c>
      <c r="AD51" s="189"/>
      <c r="AE51" s="189"/>
      <c r="AF51" s="189"/>
      <c r="AG51" s="124">
        <f>'Calculation Table'!C40</f>
        <v>0</v>
      </c>
      <c r="AH51" s="124">
        <f>'Calculation Table'!D40</f>
        <v>0</v>
      </c>
      <c r="AI51" s="124">
        <f>'Calculation Table'!E40</f>
        <v>0</v>
      </c>
      <c r="AJ51" s="125">
        <f>'Calculation Table'!F40</f>
        <v>0</v>
      </c>
      <c r="AK51" s="124">
        <f>'Calculation Table'!G40</f>
        <v>0</v>
      </c>
      <c r="AL51" s="124">
        <f>'Calculation Table'!H40</f>
        <v>0</v>
      </c>
      <c r="AM51" s="124">
        <f>'Calculation Table'!I40</f>
        <v>0</v>
      </c>
      <c r="AN51" s="35"/>
      <c r="AO51" s="12"/>
      <c r="AP51" s="2"/>
      <c r="DH51" s="7"/>
      <c r="DI51" s="13"/>
      <c r="DJ51" s="14"/>
      <c r="DK51" s="7"/>
    </row>
    <row r="52" spans="2:115" s="8" customFormat="1" ht="18" customHeight="1">
      <c r="B52" s="9"/>
      <c r="C52" s="9"/>
      <c r="D52" s="11">
        <v>37</v>
      </c>
      <c r="E52" s="25">
        <f t="shared" si="1"/>
        <v>42638.541666666664</v>
      </c>
      <c r="F52" s="15">
        <f>'Countries and Timezone'!R38</f>
        <v>42638.541666666664</v>
      </c>
      <c r="G52" s="16" t="s">
        <v>82</v>
      </c>
      <c r="H52" s="10"/>
      <c r="I52" s="17"/>
      <c r="J52" s="29" t="s">
        <v>5</v>
      </c>
      <c r="K52" s="17"/>
      <c r="L52" s="10"/>
      <c r="M52" s="99" t="s">
        <v>66</v>
      </c>
      <c r="N52" s="10"/>
      <c r="O52" s="10"/>
      <c r="P52" s="10"/>
      <c r="Q52" s="177" t="s">
        <v>141</v>
      </c>
      <c r="R52" s="177"/>
      <c r="S52" s="177"/>
      <c r="T52" s="177"/>
      <c r="U52" s="177"/>
      <c r="V52" s="177"/>
      <c r="W52" s="177"/>
      <c r="X52" s="177"/>
      <c r="Y52" s="177"/>
      <c r="Z52" s="12"/>
      <c r="AA52" s="1"/>
      <c r="AB52" s="118"/>
      <c r="AC52" s="189" t="str">
        <f>'Calculation Table'!B41</f>
        <v>Carolina Panthers</v>
      </c>
      <c r="AD52" s="189"/>
      <c r="AE52" s="189"/>
      <c r="AF52" s="189"/>
      <c r="AG52" s="124">
        <f>'Calculation Table'!C41</f>
        <v>0</v>
      </c>
      <c r="AH52" s="124">
        <f>'Calculation Table'!D41</f>
        <v>0</v>
      </c>
      <c r="AI52" s="124">
        <f>'Calculation Table'!E41</f>
        <v>0</v>
      </c>
      <c r="AJ52" s="125">
        <f>'Calculation Table'!F41</f>
        <v>0</v>
      </c>
      <c r="AK52" s="124">
        <f>'Calculation Table'!G41</f>
        <v>0</v>
      </c>
      <c r="AL52" s="124">
        <f>'Calculation Table'!H41</f>
        <v>0</v>
      </c>
      <c r="AM52" s="124">
        <f>'Calculation Table'!I41</f>
        <v>0</v>
      </c>
      <c r="AN52" s="35"/>
      <c r="AO52" s="12"/>
      <c r="AP52" s="2"/>
      <c r="DH52" s="7"/>
      <c r="DI52" s="13"/>
      <c r="DJ52" s="14"/>
      <c r="DK52" s="7"/>
    </row>
    <row r="53" spans="2:115" s="8" customFormat="1" ht="18" customHeight="1">
      <c r="B53" s="9"/>
      <c r="C53" s="9"/>
      <c r="D53" s="11">
        <v>38</v>
      </c>
      <c r="E53" s="25">
        <f t="shared" si="1"/>
        <v>42638.541666666664</v>
      </c>
      <c r="F53" s="15">
        <f>'Countries and Timezone'!R39</f>
        <v>42638.541666666664</v>
      </c>
      <c r="G53" s="16" t="s">
        <v>63</v>
      </c>
      <c r="H53" s="10"/>
      <c r="I53" s="17"/>
      <c r="J53" s="29" t="s">
        <v>5</v>
      </c>
      <c r="K53" s="17"/>
      <c r="L53" s="10"/>
      <c r="M53" s="99" t="s">
        <v>67</v>
      </c>
      <c r="N53" s="10"/>
      <c r="O53" s="10"/>
      <c r="P53" s="10"/>
      <c r="Q53" s="177" t="s">
        <v>118</v>
      </c>
      <c r="R53" s="177"/>
      <c r="S53" s="177"/>
      <c r="T53" s="177"/>
      <c r="U53" s="177"/>
      <c r="V53" s="177"/>
      <c r="W53" s="177"/>
      <c r="X53" s="177"/>
      <c r="Y53" s="177"/>
      <c r="Z53" s="12"/>
      <c r="AA53" s="1"/>
      <c r="AB53" s="118"/>
      <c r="AC53" s="189" t="str">
        <f>'Calculation Table'!B42</f>
        <v>New Orleans Saints</v>
      </c>
      <c r="AD53" s="189"/>
      <c r="AE53" s="189"/>
      <c r="AF53" s="189"/>
      <c r="AG53" s="124">
        <f>'Calculation Table'!C42</f>
        <v>0</v>
      </c>
      <c r="AH53" s="124">
        <f>'Calculation Table'!D42</f>
        <v>0</v>
      </c>
      <c r="AI53" s="124">
        <f>'Calculation Table'!E42</f>
        <v>0</v>
      </c>
      <c r="AJ53" s="125">
        <f>'Calculation Table'!F42</f>
        <v>0</v>
      </c>
      <c r="AK53" s="124">
        <f>'Calculation Table'!G42</f>
        <v>0</v>
      </c>
      <c r="AL53" s="124">
        <f>'Calculation Table'!H42</f>
        <v>0</v>
      </c>
      <c r="AM53" s="124">
        <f>'Calculation Table'!I42</f>
        <v>0</v>
      </c>
      <c r="AN53" s="35"/>
      <c r="AO53" s="12"/>
      <c r="AP53" s="2"/>
      <c r="DH53" s="7"/>
      <c r="DI53" s="13"/>
      <c r="DJ53" s="14"/>
      <c r="DK53" s="7"/>
    </row>
    <row r="54" spans="2:115" s="8" customFormat="1" ht="18" customHeight="1">
      <c r="B54" s="9"/>
      <c r="C54" s="9"/>
      <c r="D54" s="11">
        <v>39</v>
      </c>
      <c r="E54" s="25">
        <f t="shared" si="1"/>
        <v>42638.541666666664</v>
      </c>
      <c r="F54" s="15">
        <f>'Countries and Timezone'!R40</f>
        <v>42638.541666666664</v>
      </c>
      <c r="G54" s="16" t="s">
        <v>74</v>
      </c>
      <c r="H54" s="10"/>
      <c r="I54" s="17"/>
      <c r="J54" s="29" t="s">
        <v>5</v>
      </c>
      <c r="K54" s="17"/>
      <c r="L54" s="10"/>
      <c r="M54" s="99" t="s">
        <v>78</v>
      </c>
      <c r="N54" s="10"/>
      <c r="O54" s="10"/>
      <c r="P54" s="10"/>
      <c r="Q54" s="177" t="s">
        <v>142</v>
      </c>
      <c r="R54" s="177"/>
      <c r="S54" s="177"/>
      <c r="T54" s="177"/>
      <c r="U54" s="177"/>
      <c r="V54" s="177"/>
      <c r="W54" s="177"/>
      <c r="X54" s="177"/>
      <c r="Y54" s="177"/>
      <c r="Z54" s="12"/>
      <c r="AA54" s="1"/>
      <c r="AB54" s="118"/>
      <c r="AC54" s="189" t="str">
        <f>'Calculation Table'!B43</f>
        <v>Tampa Bay Buccaneers</v>
      </c>
      <c r="AD54" s="189"/>
      <c r="AE54" s="189"/>
      <c r="AF54" s="189"/>
      <c r="AG54" s="124">
        <f>'Calculation Table'!C43</f>
        <v>0</v>
      </c>
      <c r="AH54" s="124">
        <f>'Calculation Table'!D43</f>
        <v>0</v>
      </c>
      <c r="AI54" s="124">
        <f>'Calculation Table'!E43</f>
        <v>0</v>
      </c>
      <c r="AJ54" s="125">
        <f>'Calculation Table'!F43</f>
        <v>0</v>
      </c>
      <c r="AK54" s="124">
        <f>'Calculation Table'!G43</f>
        <v>0</v>
      </c>
      <c r="AL54" s="124">
        <f>'Calculation Table'!H43</f>
        <v>0</v>
      </c>
      <c r="AM54" s="124">
        <f>'Calculation Table'!I43</f>
        <v>0</v>
      </c>
      <c r="AN54" s="35"/>
      <c r="AO54" s="12"/>
      <c r="AP54" s="2"/>
      <c r="DH54" s="7"/>
      <c r="DI54" s="13"/>
      <c r="DJ54" s="14"/>
      <c r="DK54" s="7"/>
    </row>
    <row r="55" spans="2:115" s="8" customFormat="1" ht="18" customHeight="1">
      <c r="B55" s="9"/>
      <c r="C55" s="9"/>
      <c r="D55" s="11">
        <v>40</v>
      </c>
      <c r="E55" s="25">
        <f t="shared" si="1"/>
        <v>42638.541666666664</v>
      </c>
      <c r="F55" s="15">
        <f>'Countries and Timezone'!R41</f>
        <v>42638.541666666664</v>
      </c>
      <c r="G55" s="16" t="s">
        <v>86</v>
      </c>
      <c r="H55" s="10"/>
      <c r="I55" s="17"/>
      <c r="J55" s="29" t="s">
        <v>5</v>
      </c>
      <c r="K55" s="17"/>
      <c r="L55" s="10"/>
      <c r="M55" s="99" t="s">
        <v>80</v>
      </c>
      <c r="N55" s="10"/>
      <c r="O55" s="10"/>
      <c r="P55" s="10"/>
      <c r="Q55" s="177" t="s">
        <v>121</v>
      </c>
      <c r="R55" s="177"/>
      <c r="S55" s="177"/>
      <c r="T55" s="177"/>
      <c r="U55" s="177"/>
      <c r="V55" s="177"/>
      <c r="W55" s="177"/>
      <c r="X55" s="177"/>
      <c r="Y55" s="177"/>
      <c r="Z55" s="12"/>
      <c r="AA55" s="1"/>
      <c r="AB55" s="59"/>
      <c r="AC55" s="61"/>
      <c r="AD55" s="61"/>
      <c r="AE55" s="61"/>
      <c r="AF55" s="61"/>
      <c r="AG55" s="60"/>
      <c r="AH55" s="60"/>
      <c r="AI55" s="60"/>
      <c r="AJ55" s="119"/>
      <c r="AK55" s="60"/>
      <c r="AL55" s="60"/>
      <c r="AM55" s="60"/>
      <c r="AN55" s="35"/>
      <c r="AO55" s="12"/>
      <c r="AP55" s="2"/>
      <c r="DH55" s="7"/>
      <c r="DI55" s="13"/>
      <c r="DJ55" s="14"/>
      <c r="DK55" s="7"/>
    </row>
    <row r="56" spans="2:115" s="8" customFormat="1" ht="18" customHeight="1">
      <c r="B56" s="9"/>
      <c r="C56" s="9"/>
      <c r="D56" s="11">
        <v>41</v>
      </c>
      <c r="E56" s="25">
        <f t="shared" si="1"/>
        <v>42638.541666666664</v>
      </c>
      <c r="F56" s="15">
        <f>'Countries and Timezone'!R42</f>
        <v>42638.541666666664</v>
      </c>
      <c r="G56" s="16" t="s">
        <v>70</v>
      </c>
      <c r="H56" s="10"/>
      <c r="I56" s="17"/>
      <c r="J56" s="29" t="s">
        <v>5</v>
      </c>
      <c r="K56" s="17"/>
      <c r="L56" s="10"/>
      <c r="M56" s="99" t="s">
        <v>77</v>
      </c>
      <c r="N56" s="10"/>
      <c r="O56" s="10"/>
      <c r="P56" s="10"/>
      <c r="Q56" s="177" t="s">
        <v>123</v>
      </c>
      <c r="R56" s="177"/>
      <c r="S56" s="177"/>
      <c r="T56" s="177"/>
      <c r="U56" s="177"/>
      <c r="V56" s="177"/>
      <c r="W56" s="177"/>
      <c r="X56" s="177"/>
      <c r="Y56" s="177"/>
      <c r="Z56" s="12"/>
      <c r="AA56" s="1"/>
      <c r="AB56" s="116" t="s">
        <v>96</v>
      </c>
      <c r="AC56" s="116"/>
      <c r="AD56" s="116"/>
      <c r="AE56" s="116"/>
      <c r="AF56" s="116"/>
      <c r="AG56" s="114" t="s">
        <v>2</v>
      </c>
      <c r="AH56" s="114" t="s">
        <v>4</v>
      </c>
      <c r="AI56" s="114" t="s">
        <v>3</v>
      </c>
      <c r="AJ56" s="122" t="s">
        <v>145</v>
      </c>
      <c r="AK56" s="114" t="s">
        <v>146</v>
      </c>
      <c r="AL56" s="114" t="s">
        <v>156</v>
      </c>
      <c r="AM56" s="114" t="s">
        <v>56</v>
      </c>
      <c r="AN56" s="35"/>
      <c r="AO56" s="12"/>
      <c r="AP56" s="2"/>
      <c r="DH56" s="7"/>
      <c r="DI56" s="13"/>
      <c r="DJ56" s="14"/>
      <c r="DK56" s="7"/>
    </row>
    <row r="57" spans="2:115" s="8" customFormat="1" ht="18" customHeight="1">
      <c r="B57" s="9"/>
      <c r="C57" s="9"/>
      <c r="D57" s="11">
        <v>42</v>
      </c>
      <c r="E57" s="25">
        <f t="shared" si="1"/>
        <v>42638.67013888889</v>
      </c>
      <c r="F57" s="15">
        <f>'Countries and Timezone'!R43</f>
        <v>42638.67013888889</v>
      </c>
      <c r="G57" s="16" t="s">
        <v>88</v>
      </c>
      <c r="H57" s="10"/>
      <c r="I57" s="17"/>
      <c r="J57" s="29" t="s">
        <v>5</v>
      </c>
      <c r="K57" s="17"/>
      <c r="L57" s="10"/>
      <c r="M57" s="99" t="s">
        <v>79</v>
      </c>
      <c r="N57" s="10"/>
      <c r="O57" s="10"/>
      <c r="P57" s="10"/>
      <c r="Q57" s="177" t="s">
        <v>124</v>
      </c>
      <c r="R57" s="177"/>
      <c r="S57" s="177"/>
      <c r="T57" s="177"/>
      <c r="U57" s="177"/>
      <c r="V57" s="177"/>
      <c r="W57" s="177"/>
      <c r="X57" s="177"/>
      <c r="Y57" s="177"/>
      <c r="Z57" s="12"/>
      <c r="AA57" s="1"/>
      <c r="AB57" s="118"/>
      <c r="AC57" s="189" t="str">
        <f>'Calculation Table'!B46</f>
        <v>Arizona Cardinals</v>
      </c>
      <c r="AD57" s="189"/>
      <c r="AE57" s="189"/>
      <c r="AF57" s="189"/>
      <c r="AG57" s="124">
        <f>'Calculation Table'!C46</f>
        <v>0</v>
      </c>
      <c r="AH57" s="124">
        <f>'Calculation Table'!D46</f>
        <v>0</v>
      </c>
      <c r="AI57" s="124">
        <f>'Calculation Table'!E46</f>
        <v>0</v>
      </c>
      <c r="AJ57" s="125">
        <f>'Calculation Table'!F46</f>
        <v>0</v>
      </c>
      <c r="AK57" s="124">
        <f>'Calculation Table'!G46</f>
        <v>0</v>
      </c>
      <c r="AL57" s="124">
        <f>'Calculation Table'!H46</f>
        <v>0</v>
      </c>
      <c r="AM57" s="124">
        <f>'Calculation Table'!I46</f>
        <v>0</v>
      </c>
      <c r="AN57" s="35"/>
      <c r="AO57" s="12"/>
      <c r="AP57" s="2"/>
      <c r="DH57" s="7"/>
      <c r="DI57" s="13"/>
      <c r="DJ57" s="14"/>
      <c r="DK57" s="7"/>
    </row>
    <row r="58" spans="2:115" s="8" customFormat="1" ht="18" customHeight="1">
      <c r="B58" s="9"/>
      <c r="C58" s="9"/>
      <c r="D58" s="11">
        <v>43</v>
      </c>
      <c r="E58" s="25">
        <f t="shared" si="1"/>
        <v>42638.67013888889</v>
      </c>
      <c r="F58" s="15">
        <f>'Countries and Timezone'!R44</f>
        <v>42638.67013888889</v>
      </c>
      <c r="G58" s="16" t="s">
        <v>87</v>
      </c>
      <c r="H58" s="10"/>
      <c r="I58" s="17"/>
      <c r="J58" s="29" t="s">
        <v>5</v>
      </c>
      <c r="K58" s="17"/>
      <c r="L58" s="10"/>
      <c r="M58" s="99" t="s">
        <v>60</v>
      </c>
      <c r="N58" s="10"/>
      <c r="O58" s="10"/>
      <c r="P58" s="10"/>
      <c r="Q58" s="177" t="s">
        <v>143</v>
      </c>
      <c r="R58" s="177"/>
      <c r="S58" s="177"/>
      <c r="T58" s="177"/>
      <c r="U58" s="177"/>
      <c r="V58" s="177"/>
      <c r="W58" s="177"/>
      <c r="X58" s="177"/>
      <c r="Y58" s="177"/>
      <c r="Z58" s="12"/>
      <c r="AA58" s="1"/>
      <c r="AB58" s="118"/>
      <c r="AC58" s="189" t="str">
        <f>'Calculation Table'!B47</f>
        <v>Los Angeles Rams</v>
      </c>
      <c r="AD58" s="189"/>
      <c r="AE58" s="189"/>
      <c r="AF58" s="189"/>
      <c r="AG58" s="124">
        <f>'Calculation Table'!C47</f>
        <v>0</v>
      </c>
      <c r="AH58" s="124">
        <f>'Calculation Table'!D47</f>
        <v>0</v>
      </c>
      <c r="AI58" s="124">
        <f>'Calculation Table'!E47</f>
        <v>0</v>
      </c>
      <c r="AJ58" s="125">
        <f>'Calculation Table'!F47</f>
        <v>0</v>
      </c>
      <c r="AK58" s="124">
        <f>'Calculation Table'!G47</f>
        <v>0</v>
      </c>
      <c r="AL58" s="124">
        <f>'Calculation Table'!H47</f>
        <v>0</v>
      </c>
      <c r="AM58" s="124">
        <f>'Calculation Table'!I47</f>
        <v>0</v>
      </c>
      <c r="AN58" s="35"/>
      <c r="AO58" s="12"/>
      <c r="AP58" s="2"/>
      <c r="DH58" s="7"/>
      <c r="DI58" s="13"/>
      <c r="DJ58" s="14"/>
      <c r="DK58" s="7"/>
    </row>
    <row r="59" spans="2:115" s="8" customFormat="1" ht="18" customHeight="1">
      <c r="B59" s="9"/>
      <c r="C59" s="9"/>
      <c r="D59" s="11">
        <v>44</v>
      </c>
      <c r="E59" s="25">
        <f t="shared" si="1"/>
        <v>42638.68402777778</v>
      </c>
      <c r="F59" s="15">
        <f>'Countries and Timezone'!R45</f>
        <v>42638.68402777778</v>
      </c>
      <c r="G59" s="16" t="s">
        <v>68</v>
      </c>
      <c r="H59" s="10"/>
      <c r="I59" s="17"/>
      <c r="J59" s="29" t="s">
        <v>5</v>
      </c>
      <c r="K59" s="17"/>
      <c r="L59" s="10"/>
      <c r="M59" s="99" t="s">
        <v>83</v>
      </c>
      <c r="N59" s="10"/>
      <c r="O59" s="10"/>
      <c r="P59" s="10"/>
      <c r="Q59" s="177" t="s">
        <v>126</v>
      </c>
      <c r="R59" s="177"/>
      <c r="S59" s="177"/>
      <c r="T59" s="177"/>
      <c r="U59" s="177"/>
      <c r="V59" s="177"/>
      <c r="W59" s="177"/>
      <c r="X59" s="177"/>
      <c r="Y59" s="177"/>
      <c r="Z59" s="12"/>
      <c r="AA59" s="1"/>
      <c r="AB59" s="118"/>
      <c r="AC59" s="189" t="str">
        <f>'Calculation Table'!B48</f>
        <v>S. F. 49ers</v>
      </c>
      <c r="AD59" s="189"/>
      <c r="AE59" s="189"/>
      <c r="AF59" s="189"/>
      <c r="AG59" s="124">
        <f>'Calculation Table'!C48</f>
        <v>0</v>
      </c>
      <c r="AH59" s="124">
        <f>'Calculation Table'!D48</f>
        <v>0</v>
      </c>
      <c r="AI59" s="124">
        <f>'Calculation Table'!E48</f>
        <v>0</v>
      </c>
      <c r="AJ59" s="125">
        <f>'Calculation Table'!F48</f>
        <v>0</v>
      </c>
      <c r="AK59" s="124">
        <f>'Calculation Table'!G48</f>
        <v>0</v>
      </c>
      <c r="AL59" s="124">
        <f>'Calculation Table'!H48</f>
        <v>0</v>
      </c>
      <c r="AM59" s="124">
        <f>'Calculation Table'!I48</f>
        <v>0</v>
      </c>
      <c r="AN59" s="35"/>
      <c r="AO59" s="12"/>
      <c r="AP59" s="2"/>
      <c r="DH59" s="7"/>
      <c r="DI59" s="13"/>
      <c r="DJ59" s="14"/>
      <c r="DK59" s="7"/>
    </row>
    <row r="60" spans="2:115" s="8" customFormat="1" ht="18" customHeight="1">
      <c r="B60" s="9"/>
      <c r="C60" s="9"/>
      <c r="D60" s="11">
        <v>45</v>
      </c>
      <c r="E60" s="25">
        <f t="shared" si="1"/>
        <v>42638.68402777778</v>
      </c>
      <c r="F60" s="15">
        <f>'Countries and Timezone'!R46</f>
        <v>42638.68402777778</v>
      </c>
      <c r="G60" s="16" t="s">
        <v>73</v>
      </c>
      <c r="H60" s="10"/>
      <c r="I60" s="17"/>
      <c r="J60" s="29" t="s">
        <v>5</v>
      </c>
      <c r="K60" s="17"/>
      <c r="L60" s="10"/>
      <c r="M60" s="99" t="s">
        <v>69</v>
      </c>
      <c r="N60" s="10"/>
      <c r="O60" s="10"/>
      <c r="P60" s="10"/>
      <c r="Q60" s="177" t="s">
        <v>119</v>
      </c>
      <c r="R60" s="177"/>
      <c r="S60" s="177"/>
      <c r="T60" s="177"/>
      <c r="U60" s="177"/>
      <c r="V60" s="177"/>
      <c r="W60" s="177"/>
      <c r="X60" s="177"/>
      <c r="Y60" s="177"/>
      <c r="Z60" s="12"/>
      <c r="AA60" s="1"/>
      <c r="AB60" s="118"/>
      <c r="AC60" s="189" t="str">
        <f>'Calculation Table'!B49</f>
        <v>Seattle Seahawks</v>
      </c>
      <c r="AD60" s="189"/>
      <c r="AE60" s="189"/>
      <c r="AF60" s="189"/>
      <c r="AG60" s="124">
        <f>'Calculation Table'!C49</f>
        <v>0</v>
      </c>
      <c r="AH60" s="124">
        <f>'Calculation Table'!D49</f>
        <v>0</v>
      </c>
      <c r="AI60" s="124">
        <f>'Calculation Table'!E49</f>
        <v>0</v>
      </c>
      <c r="AJ60" s="125">
        <f>'Calculation Table'!F49</f>
        <v>0</v>
      </c>
      <c r="AK60" s="124">
        <f>'Calculation Table'!G49</f>
        <v>0</v>
      </c>
      <c r="AL60" s="124">
        <f>'Calculation Table'!H49</f>
        <v>0</v>
      </c>
      <c r="AM60" s="124">
        <f>'Calculation Table'!I49</f>
        <v>0</v>
      </c>
      <c r="AN60" s="35"/>
      <c r="AO60" s="12"/>
      <c r="AP60" s="2"/>
      <c r="DH60" s="7"/>
      <c r="DI60" s="13"/>
      <c r="DJ60" s="14"/>
      <c r="DK60" s="7"/>
    </row>
    <row r="61" spans="2:115" s="8" customFormat="1" ht="18" customHeight="1">
      <c r="B61" s="9"/>
      <c r="C61" s="9"/>
      <c r="D61" s="11">
        <v>46</v>
      </c>
      <c r="E61" s="25">
        <f t="shared" si="1"/>
        <v>42638.68402777778</v>
      </c>
      <c r="F61" s="15">
        <f>'Countries and Timezone'!R47</f>
        <v>42638.68402777778</v>
      </c>
      <c r="G61" s="16" t="s">
        <v>85</v>
      </c>
      <c r="H61" s="10"/>
      <c r="I61" s="17"/>
      <c r="J61" s="29" t="s">
        <v>5</v>
      </c>
      <c r="K61" s="17"/>
      <c r="L61" s="10"/>
      <c r="M61" s="99" t="s">
        <v>75</v>
      </c>
      <c r="N61" s="10"/>
      <c r="O61" s="10"/>
      <c r="P61" s="10"/>
      <c r="Q61" s="177" t="s">
        <v>122</v>
      </c>
      <c r="R61" s="177"/>
      <c r="S61" s="177"/>
      <c r="T61" s="177"/>
      <c r="U61" s="177"/>
      <c r="V61" s="177"/>
      <c r="W61" s="177"/>
      <c r="X61" s="177"/>
      <c r="Y61" s="177"/>
      <c r="Z61" s="12"/>
      <c r="AA61" s="1"/>
      <c r="AB61" s="30"/>
      <c r="AC61" s="93"/>
      <c r="AD61" s="93"/>
      <c r="AE61" s="93"/>
      <c r="AF61" s="93"/>
      <c r="AG61" s="11"/>
      <c r="AH61" s="11"/>
      <c r="AI61" s="11"/>
      <c r="AJ61" s="11"/>
      <c r="AK61" s="11"/>
      <c r="AL61" s="11"/>
      <c r="AM61" s="11"/>
      <c r="AN61" s="35"/>
      <c r="AO61" s="12"/>
      <c r="AP61" s="2"/>
      <c r="DH61" s="7"/>
      <c r="DI61" s="13"/>
      <c r="DJ61" s="14"/>
      <c r="DK61" s="7"/>
    </row>
    <row r="62" spans="2:115" s="8" customFormat="1" ht="18" customHeight="1">
      <c r="B62" s="9"/>
      <c r="C62" s="9"/>
      <c r="D62" s="11">
        <v>47</v>
      </c>
      <c r="E62" s="25">
        <f t="shared" si="1"/>
        <v>42638.854166666664</v>
      </c>
      <c r="F62" s="15">
        <f>'Countries and Timezone'!R48</f>
        <v>42638.854166666664</v>
      </c>
      <c r="G62" s="16" t="s">
        <v>64</v>
      </c>
      <c r="H62" s="10"/>
      <c r="I62" s="17"/>
      <c r="J62" s="29" t="s">
        <v>5</v>
      </c>
      <c r="K62" s="17"/>
      <c r="L62" s="10"/>
      <c r="M62" s="99" t="s">
        <v>81</v>
      </c>
      <c r="N62" s="10"/>
      <c r="O62" s="10"/>
      <c r="P62" s="10"/>
      <c r="Q62" s="177" t="s">
        <v>125</v>
      </c>
      <c r="R62" s="177"/>
      <c r="S62" s="177"/>
      <c r="T62" s="177"/>
      <c r="U62" s="177"/>
      <c r="V62" s="177"/>
      <c r="W62" s="177"/>
      <c r="X62" s="177"/>
      <c r="Y62" s="177"/>
      <c r="Z62" s="12"/>
      <c r="AA62" s="1"/>
      <c r="AB62" s="30"/>
      <c r="AC62" s="93"/>
      <c r="AD62" s="93"/>
      <c r="AE62" s="93"/>
      <c r="AF62" s="93"/>
      <c r="AG62" s="11"/>
      <c r="AH62" s="11"/>
      <c r="AI62" s="11"/>
      <c r="AJ62" s="11"/>
      <c r="AK62" s="11"/>
      <c r="AL62" s="11"/>
      <c r="AM62" s="11"/>
      <c r="AN62" s="35"/>
      <c r="AO62" s="12"/>
      <c r="AP62" s="2"/>
      <c r="DH62" s="7"/>
      <c r="DI62" s="13"/>
      <c r="DJ62" s="14"/>
      <c r="DK62" s="7"/>
    </row>
    <row r="63" spans="2:115" s="8" customFormat="1" ht="18" customHeight="1">
      <c r="B63" s="9"/>
      <c r="C63" s="9"/>
      <c r="D63" s="11">
        <v>48</v>
      </c>
      <c r="E63" s="25">
        <f t="shared" si="1"/>
        <v>42639.854166666664</v>
      </c>
      <c r="F63" s="15">
        <f>'Countries and Timezone'!R49</f>
        <v>42639.854166666664</v>
      </c>
      <c r="G63" s="16" t="s">
        <v>61</v>
      </c>
      <c r="H63" s="10"/>
      <c r="I63" s="17"/>
      <c r="J63" s="29" t="s">
        <v>5</v>
      </c>
      <c r="K63" s="17"/>
      <c r="L63" s="10"/>
      <c r="M63" s="99" t="s">
        <v>71</v>
      </c>
      <c r="N63" s="10"/>
      <c r="O63" s="10"/>
      <c r="P63" s="10"/>
      <c r="Q63" s="177" t="s">
        <v>120</v>
      </c>
      <c r="R63" s="177"/>
      <c r="S63" s="177"/>
      <c r="T63" s="177"/>
      <c r="U63" s="177"/>
      <c r="V63" s="177"/>
      <c r="W63" s="177"/>
      <c r="X63" s="177"/>
      <c r="Y63" s="177"/>
      <c r="Z63" s="12"/>
      <c r="AA63" s="1"/>
      <c r="AB63" s="30"/>
      <c r="AC63" s="93"/>
      <c r="AD63" s="93"/>
      <c r="AE63" s="93"/>
      <c r="AF63" s="93"/>
      <c r="AG63" s="11"/>
      <c r="AH63" s="11"/>
      <c r="AI63" s="11"/>
      <c r="AJ63" s="11"/>
      <c r="AK63" s="11"/>
      <c r="AL63" s="11"/>
      <c r="AM63" s="11"/>
      <c r="AN63" s="35"/>
      <c r="AO63" s="12"/>
      <c r="AP63" s="2"/>
      <c r="DH63" s="7"/>
      <c r="DI63" s="13"/>
      <c r="DJ63" s="14"/>
      <c r="DK63" s="7"/>
    </row>
    <row r="64" spans="2:115" s="8" customFormat="1" ht="18" customHeight="1">
      <c r="B64" s="9"/>
      <c r="C64" s="9"/>
      <c r="D64" s="11">
        <v>49</v>
      </c>
      <c r="E64" s="25">
        <f t="shared" si="1"/>
        <v>42642.850694444445</v>
      </c>
      <c r="F64" s="15">
        <f>'Countries and Timezone'!R50</f>
        <v>42642.850694444445</v>
      </c>
      <c r="G64" s="16" t="s">
        <v>78</v>
      </c>
      <c r="H64" s="10"/>
      <c r="I64" s="17"/>
      <c r="J64" s="29" t="s">
        <v>5</v>
      </c>
      <c r="K64" s="17"/>
      <c r="L64" s="10"/>
      <c r="M64" s="99" t="s">
        <v>72</v>
      </c>
      <c r="N64" s="10"/>
      <c r="O64" s="10"/>
      <c r="P64" s="10"/>
      <c r="Q64" s="177" t="s">
        <v>140</v>
      </c>
      <c r="R64" s="177"/>
      <c r="S64" s="177"/>
      <c r="T64" s="177"/>
      <c r="U64" s="177"/>
      <c r="V64" s="177"/>
      <c r="W64" s="177"/>
      <c r="X64" s="177"/>
      <c r="Y64" s="177"/>
      <c r="Z64" s="12"/>
      <c r="AA64" s="1"/>
      <c r="AB64" s="30"/>
      <c r="AC64" s="93"/>
      <c r="AD64" s="93"/>
      <c r="AE64" s="93"/>
      <c r="AF64" s="93"/>
      <c r="AG64" s="11"/>
      <c r="AH64" s="11"/>
      <c r="AI64" s="11"/>
      <c r="AJ64" s="11"/>
      <c r="AK64" s="11"/>
      <c r="AL64" s="11"/>
      <c r="AM64" s="11"/>
      <c r="AN64" s="35"/>
      <c r="AO64" s="12"/>
      <c r="AP64" s="2"/>
      <c r="DH64" s="7"/>
      <c r="DI64" s="13"/>
      <c r="DJ64" s="14"/>
      <c r="DK64" s="7"/>
    </row>
    <row r="65" spans="2:115" s="8" customFormat="1" ht="18" customHeight="1">
      <c r="B65" s="9"/>
      <c r="C65" s="9"/>
      <c r="D65" s="11">
        <v>50</v>
      </c>
      <c r="E65" s="25">
        <f t="shared" si="1"/>
        <v>42645.395833333336</v>
      </c>
      <c r="F65" s="15">
        <f>'Countries and Timezone'!R51</f>
        <v>42645.395833333336</v>
      </c>
      <c r="G65" s="16" t="s">
        <v>83</v>
      </c>
      <c r="H65" s="10"/>
      <c r="I65" s="17"/>
      <c r="J65" s="29" t="s">
        <v>5</v>
      </c>
      <c r="K65" s="17"/>
      <c r="L65" s="10"/>
      <c r="M65" s="99" t="s">
        <v>67</v>
      </c>
      <c r="N65" s="10"/>
      <c r="O65" s="10"/>
      <c r="P65" s="10"/>
      <c r="Q65" s="177" t="s">
        <v>152</v>
      </c>
      <c r="R65" s="177"/>
      <c r="S65" s="177"/>
      <c r="T65" s="177"/>
      <c r="U65" s="177"/>
      <c r="V65" s="177"/>
      <c r="W65" s="177"/>
      <c r="X65" s="177"/>
      <c r="Y65" s="177"/>
      <c r="Z65" s="12"/>
      <c r="AA65" s="1"/>
      <c r="AB65" s="30"/>
      <c r="AC65" s="93"/>
      <c r="AD65" s="93"/>
      <c r="AE65" s="93"/>
      <c r="AF65" s="93"/>
      <c r="AG65" s="11"/>
      <c r="AH65" s="11"/>
      <c r="AI65" s="11"/>
      <c r="AJ65" s="11"/>
      <c r="AK65" s="11"/>
      <c r="AL65" s="11"/>
      <c r="AM65" s="11"/>
      <c r="AN65" s="35"/>
      <c r="AO65" s="12"/>
      <c r="AP65" s="2"/>
      <c r="DH65" s="7"/>
      <c r="DI65" s="13"/>
      <c r="DJ65" s="14"/>
      <c r="DK65" s="7"/>
    </row>
    <row r="66" spans="2:115" s="8" customFormat="1" ht="18" customHeight="1">
      <c r="B66" s="9"/>
      <c r="C66" s="9"/>
      <c r="D66" s="11">
        <v>51</v>
      </c>
      <c r="E66" s="25">
        <f t="shared" si="1"/>
        <v>42645.541666666664</v>
      </c>
      <c r="F66" s="15">
        <f>'Countries and Timezone'!R52</f>
        <v>42645.541666666664</v>
      </c>
      <c r="G66" s="16" t="s">
        <v>58</v>
      </c>
      <c r="H66" s="10"/>
      <c r="I66" s="17"/>
      <c r="J66" s="29" t="s">
        <v>5</v>
      </c>
      <c r="K66" s="17"/>
      <c r="L66" s="10"/>
      <c r="M66" s="99" t="s">
        <v>61</v>
      </c>
      <c r="N66" s="10"/>
      <c r="O66" s="10"/>
      <c r="P66" s="10"/>
      <c r="Q66" s="177" t="s">
        <v>115</v>
      </c>
      <c r="R66" s="177"/>
      <c r="S66" s="177"/>
      <c r="T66" s="177"/>
      <c r="U66" s="177"/>
      <c r="V66" s="177"/>
      <c r="W66" s="177"/>
      <c r="X66" s="177"/>
      <c r="Y66" s="177"/>
      <c r="Z66" s="12"/>
      <c r="AA66" s="1"/>
      <c r="AB66" s="30"/>
      <c r="AC66" s="93"/>
      <c r="AD66" s="93"/>
      <c r="AE66" s="93"/>
      <c r="AF66" s="93"/>
      <c r="AG66" s="11"/>
      <c r="AH66" s="11"/>
      <c r="AI66" s="11"/>
      <c r="AJ66" s="11"/>
      <c r="AK66" s="11"/>
      <c r="AL66" s="11"/>
      <c r="AM66" s="11"/>
      <c r="AN66" s="35"/>
      <c r="AO66" s="12"/>
      <c r="AP66" s="2"/>
      <c r="DH66" s="7"/>
      <c r="DI66" s="13"/>
      <c r="DJ66" s="14"/>
      <c r="DK66" s="7"/>
    </row>
    <row r="67" spans="2:115" s="8" customFormat="1" ht="18" customHeight="1">
      <c r="B67" s="9"/>
      <c r="C67" s="9"/>
      <c r="D67" s="11">
        <v>52</v>
      </c>
      <c r="E67" s="25">
        <f t="shared" si="1"/>
        <v>42645.541666666664</v>
      </c>
      <c r="F67" s="15">
        <f>'Countries and Timezone'!R53</f>
        <v>42645.541666666664</v>
      </c>
      <c r="G67" s="16" t="s">
        <v>70</v>
      </c>
      <c r="H67" s="10"/>
      <c r="I67" s="17"/>
      <c r="J67" s="29" t="s">
        <v>5</v>
      </c>
      <c r="K67" s="17"/>
      <c r="L67" s="10"/>
      <c r="M67" s="99" t="s">
        <v>63</v>
      </c>
      <c r="N67" s="10"/>
      <c r="O67" s="10"/>
      <c r="P67" s="10"/>
      <c r="Q67" s="177" t="s">
        <v>116</v>
      </c>
      <c r="R67" s="177"/>
      <c r="S67" s="177"/>
      <c r="T67" s="177"/>
      <c r="U67" s="177"/>
      <c r="V67" s="177"/>
      <c r="W67" s="177"/>
      <c r="X67" s="177"/>
      <c r="Y67" s="177"/>
      <c r="Z67" s="12"/>
      <c r="AA67" s="1"/>
      <c r="AB67" s="30"/>
      <c r="AC67" s="93"/>
      <c r="AD67" s="93"/>
      <c r="AE67" s="93"/>
      <c r="AF67" s="93"/>
      <c r="AG67" s="11"/>
      <c r="AH67" s="11"/>
      <c r="AI67" s="11"/>
      <c r="AJ67" s="11"/>
      <c r="AK67" s="11"/>
      <c r="AL67" s="11"/>
      <c r="AM67" s="11"/>
      <c r="AN67" s="35"/>
      <c r="AO67" s="12"/>
      <c r="AP67" s="2"/>
      <c r="DH67" s="7"/>
      <c r="DI67" s="13"/>
      <c r="DJ67" s="14"/>
      <c r="DK67" s="7"/>
    </row>
    <row r="68" spans="2:115" s="8" customFormat="1" ht="18" customHeight="1">
      <c r="B68" s="9"/>
      <c r="C68" s="9"/>
      <c r="D68" s="11">
        <v>53</v>
      </c>
      <c r="E68" s="25">
        <f t="shared" si="1"/>
        <v>42645.541666666664</v>
      </c>
      <c r="F68" s="15">
        <f>'Countries and Timezone'!R54</f>
        <v>42645.541666666664</v>
      </c>
      <c r="G68" s="16" t="s">
        <v>77</v>
      </c>
      <c r="H68" s="10"/>
      <c r="I68" s="17"/>
      <c r="J68" s="29" t="s">
        <v>5</v>
      </c>
      <c r="K68" s="17"/>
      <c r="L68" s="10"/>
      <c r="M68" s="99" t="s">
        <v>65</v>
      </c>
      <c r="N68" s="10"/>
      <c r="O68" s="10"/>
      <c r="P68" s="10"/>
      <c r="Q68" s="177" t="s">
        <v>117</v>
      </c>
      <c r="R68" s="177"/>
      <c r="S68" s="177"/>
      <c r="T68" s="177"/>
      <c r="U68" s="177"/>
      <c r="V68" s="177"/>
      <c r="W68" s="177"/>
      <c r="X68" s="177"/>
      <c r="Y68" s="177"/>
      <c r="Z68" s="12"/>
      <c r="AA68" s="1"/>
      <c r="AB68" s="30"/>
      <c r="AC68" s="93"/>
      <c r="AD68" s="93"/>
      <c r="AE68" s="93"/>
      <c r="AF68" s="93"/>
      <c r="AG68" s="11"/>
      <c r="AH68" s="11"/>
      <c r="AI68" s="11"/>
      <c r="AJ68" s="11"/>
      <c r="AK68" s="11"/>
      <c r="AL68" s="11"/>
      <c r="AM68" s="11"/>
      <c r="AN68" s="35"/>
      <c r="AO68" s="12"/>
      <c r="AP68" s="2"/>
      <c r="DH68" s="7"/>
      <c r="DI68" s="13"/>
      <c r="DJ68" s="14"/>
      <c r="DK68" s="7"/>
    </row>
    <row r="69" spans="2:115" s="8" customFormat="1" ht="18" customHeight="1">
      <c r="B69" s="9"/>
      <c r="C69" s="9"/>
      <c r="D69" s="11">
        <v>54</v>
      </c>
      <c r="E69" s="25">
        <f t="shared" si="1"/>
        <v>42645.541666666664</v>
      </c>
      <c r="F69" s="15">
        <f>'Countries and Timezone'!R55</f>
        <v>42645.541666666664</v>
      </c>
      <c r="G69" s="16" t="s">
        <v>62</v>
      </c>
      <c r="H69" s="10"/>
      <c r="I69" s="17"/>
      <c r="J69" s="29" t="s">
        <v>5</v>
      </c>
      <c r="K69" s="17"/>
      <c r="L69" s="10"/>
      <c r="M69" s="99" t="s">
        <v>84</v>
      </c>
      <c r="N69" s="10"/>
      <c r="O69" s="10"/>
      <c r="P69" s="10"/>
      <c r="Q69" s="177" t="s">
        <v>133</v>
      </c>
      <c r="R69" s="177"/>
      <c r="S69" s="177"/>
      <c r="T69" s="177"/>
      <c r="U69" s="177"/>
      <c r="V69" s="177"/>
      <c r="W69" s="177"/>
      <c r="X69" s="177"/>
      <c r="Y69" s="177"/>
      <c r="Z69" s="12"/>
      <c r="AA69" s="1"/>
      <c r="AB69" s="30"/>
      <c r="AC69" s="93"/>
      <c r="AD69" s="93"/>
      <c r="AE69" s="93"/>
      <c r="AF69" s="93"/>
      <c r="AG69" s="11"/>
      <c r="AH69" s="11"/>
      <c r="AI69" s="11"/>
      <c r="AJ69" s="11"/>
      <c r="AK69" s="11"/>
      <c r="AL69" s="11"/>
      <c r="AM69" s="11"/>
      <c r="AN69" s="35"/>
      <c r="AO69" s="12"/>
      <c r="AP69" s="2"/>
      <c r="DH69" s="7"/>
      <c r="DI69" s="13"/>
      <c r="DJ69" s="14"/>
      <c r="DK69" s="7"/>
    </row>
    <row r="70" spans="2:115" s="8" customFormat="1" ht="18" customHeight="1">
      <c r="B70" s="9"/>
      <c r="C70" s="9"/>
      <c r="D70" s="11">
        <v>55</v>
      </c>
      <c r="E70" s="25">
        <f t="shared" si="1"/>
        <v>42645.541666666664</v>
      </c>
      <c r="F70" s="15">
        <f>'Countries and Timezone'!R56</f>
        <v>42645.541666666664</v>
      </c>
      <c r="G70" s="16" t="s">
        <v>79</v>
      </c>
      <c r="H70" s="10"/>
      <c r="I70" s="17"/>
      <c r="J70" s="29" t="s">
        <v>5</v>
      </c>
      <c r="K70" s="17"/>
      <c r="L70" s="10"/>
      <c r="M70" s="99" t="s">
        <v>73</v>
      </c>
      <c r="N70" s="10"/>
      <c r="O70" s="10"/>
      <c r="P70" s="10"/>
      <c r="Q70" s="177" t="s">
        <v>121</v>
      </c>
      <c r="R70" s="177"/>
      <c r="S70" s="177"/>
      <c r="T70" s="177"/>
      <c r="U70" s="177"/>
      <c r="V70" s="177"/>
      <c r="W70" s="177"/>
      <c r="X70" s="177"/>
      <c r="Y70" s="177"/>
      <c r="Z70" s="12"/>
      <c r="AA70" s="1"/>
      <c r="AB70" s="30"/>
      <c r="AC70" s="93"/>
      <c r="AD70" s="93"/>
      <c r="AE70" s="93"/>
      <c r="AF70" s="93"/>
      <c r="AG70" s="11"/>
      <c r="AH70" s="11"/>
      <c r="AI70" s="11"/>
      <c r="AJ70" s="11"/>
      <c r="AK70" s="11"/>
      <c r="AL70" s="11"/>
      <c r="AM70" s="11"/>
      <c r="AN70" s="35"/>
      <c r="AO70" s="12"/>
      <c r="AP70" s="2"/>
      <c r="DH70" s="7"/>
      <c r="DI70" s="13"/>
      <c r="DJ70" s="14"/>
      <c r="DK70" s="7"/>
    </row>
    <row r="71" spans="2:115" s="8" customFormat="1" ht="18" customHeight="1">
      <c r="B71" s="9"/>
      <c r="C71" s="9"/>
      <c r="D71" s="11">
        <v>56</v>
      </c>
      <c r="E71" s="25">
        <f t="shared" si="1"/>
        <v>42645.541666666664</v>
      </c>
      <c r="F71" s="15">
        <f>'Countries and Timezone'!R57</f>
        <v>42645.541666666664</v>
      </c>
      <c r="G71" s="16" t="s">
        <v>74</v>
      </c>
      <c r="H71" s="10"/>
      <c r="I71" s="17"/>
      <c r="J71" s="29" t="s">
        <v>5</v>
      </c>
      <c r="K71" s="17"/>
      <c r="L71" s="10"/>
      <c r="M71" s="99" t="s">
        <v>86</v>
      </c>
      <c r="N71" s="10"/>
      <c r="O71" s="10"/>
      <c r="P71" s="10"/>
      <c r="Q71" s="177" t="s">
        <v>128</v>
      </c>
      <c r="R71" s="177"/>
      <c r="S71" s="177"/>
      <c r="T71" s="177"/>
      <c r="U71" s="177"/>
      <c r="V71" s="177"/>
      <c r="W71" s="177"/>
      <c r="X71" s="177"/>
      <c r="Y71" s="177"/>
      <c r="Z71" s="12"/>
      <c r="AA71" s="1"/>
      <c r="AB71" s="30"/>
      <c r="AC71" s="93"/>
      <c r="AD71" s="93"/>
      <c r="AE71" s="93"/>
      <c r="AF71" s="93"/>
      <c r="AG71" s="11"/>
      <c r="AH71" s="11"/>
      <c r="AI71" s="11"/>
      <c r="AJ71" s="11"/>
      <c r="AK71" s="11"/>
      <c r="AL71" s="11"/>
      <c r="AM71" s="11"/>
      <c r="AN71" s="35"/>
      <c r="AO71" s="12"/>
      <c r="AP71" s="2"/>
      <c r="DH71" s="7"/>
      <c r="DI71" s="13"/>
      <c r="DJ71" s="14"/>
      <c r="DK71" s="7"/>
    </row>
    <row r="72" spans="2:115" s="8" customFormat="1" ht="18" customHeight="1">
      <c r="B72" s="9"/>
      <c r="C72" s="9"/>
      <c r="D72" s="11">
        <v>57</v>
      </c>
      <c r="E72" s="25">
        <f t="shared" si="1"/>
        <v>42645.541666666664</v>
      </c>
      <c r="F72" s="15">
        <f>'Countries and Timezone'!R58</f>
        <v>42645.541666666664</v>
      </c>
      <c r="G72" s="16" t="s">
        <v>82</v>
      </c>
      <c r="H72" s="10"/>
      <c r="I72" s="17"/>
      <c r="J72" s="29" t="s">
        <v>5</v>
      </c>
      <c r="K72" s="17"/>
      <c r="L72" s="10"/>
      <c r="M72" s="99" t="s">
        <v>64</v>
      </c>
      <c r="N72" s="10"/>
      <c r="O72" s="10"/>
      <c r="P72" s="10"/>
      <c r="Q72" s="177" t="s">
        <v>139</v>
      </c>
      <c r="R72" s="177"/>
      <c r="S72" s="177"/>
      <c r="T72" s="177"/>
      <c r="U72" s="177"/>
      <c r="V72" s="177"/>
      <c r="W72" s="177"/>
      <c r="X72" s="177"/>
      <c r="Y72" s="177"/>
      <c r="Z72" s="12"/>
      <c r="AA72" s="1"/>
      <c r="AB72" s="30"/>
      <c r="AC72" s="93"/>
      <c r="AD72" s="93"/>
      <c r="AE72" s="93"/>
      <c r="AF72" s="93"/>
      <c r="AG72" s="11"/>
      <c r="AH72" s="11"/>
      <c r="AI72" s="11"/>
      <c r="AJ72" s="11"/>
      <c r="AK72" s="11"/>
      <c r="AL72" s="11"/>
      <c r="AM72" s="11"/>
      <c r="AN72" s="35"/>
      <c r="AO72" s="12"/>
      <c r="AP72" s="2"/>
      <c r="DH72" s="7"/>
      <c r="DI72" s="13"/>
      <c r="DJ72" s="14"/>
      <c r="DK72" s="7"/>
    </row>
    <row r="73" spans="2:115" s="8" customFormat="1" ht="18" customHeight="1">
      <c r="B73" s="9"/>
      <c r="C73" s="9"/>
      <c r="D73" s="11">
        <v>58</v>
      </c>
      <c r="E73" s="25">
        <f t="shared" si="1"/>
        <v>42645.541666666664</v>
      </c>
      <c r="F73" s="15">
        <f>'Countries and Timezone'!R59</f>
        <v>42645.541666666664</v>
      </c>
      <c r="G73" s="16" t="s">
        <v>59</v>
      </c>
      <c r="H73" s="10"/>
      <c r="I73" s="17"/>
      <c r="J73" s="29" t="s">
        <v>5</v>
      </c>
      <c r="K73" s="17"/>
      <c r="L73" s="10"/>
      <c r="M73" s="99" t="s">
        <v>60</v>
      </c>
      <c r="N73" s="10"/>
      <c r="O73" s="10"/>
      <c r="P73" s="10"/>
      <c r="Q73" s="177" t="s">
        <v>143</v>
      </c>
      <c r="R73" s="177"/>
      <c r="S73" s="177"/>
      <c r="T73" s="177"/>
      <c r="U73" s="177"/>
      <c r="V73" s="177"/>
      <c r="W73" s="177"/>
      <c r="X73" s="177"/>
      <c r="Y73" s="177"/>
      <c r="Z73" s="12"/>
      <c r="AA73" s="1"/>
      <c r="AB73" s="30"/>
      <c r="AC73" s="93"/>
      <c r="AD73" s="93"/>
      <c r="AE73" s="93"/>
      <c r="AF73" s="93"/>
      <c r="AG73" s="11"/>
      <c r="AH73" s="11"/>
      <c r="AI73" s="11"/>
      <c r="AJ73" s="11"/>
      <c r="AK73" s="11"/>
      <c r="AL73" s="11"/>
      <c r="AM73" s="11"/>
      <c r="AN73" s="35"/>
      <c r="AO73" s="12"/>
      <c r="AP73" s="2"/>
      <c r="DH73" s="7"/>
      <c r="DI73" s="13"/>
      <c r="DJ73" s="14"/>
      <c r="DK73" s="7"/>
    </row>
    <row r="74" spans="2:115" s="8" customFormat="1" ht="18" customHeight="1">
      <c r="B74" s="9"/>
      <c r="C74" s="9"/>
      <c r="D74" s="11">
        <v>59</v>
      </c>
      <c r="E74" s="25">
        <f t="shared" si="1"/>
        <v>42645.67013888889</v>
      </c>
      <c r="F74" s="15">
        <f>'Countries and Timezone'!R60</f>
        <v>42645.67013888889</v>
      </c>
      <c r="G74" s="16" t="s">
        <v>87</v>
      </c>
      <c r="H74" s="10"/>
      <c r="I74" s="17"/>
      <c r="J74" s="29" t="s">
        <v>5</v>
      </c>
      <c r="K74" s="17"/>
      <c r="L74" s="10"/>
      <c r="M74" s="99" t="s">
        <v>147</v>
      </c>
      <c r="N74" s="10"/>
      <c r="O74" s="10"/>
      <c r="P74" s="10"/>
      <c r="Q74" s="177" t="s">
        <v>127</v>
      </c>
      <c r="R74" s="177"/>
      <c r="S74" s="177"/>
      <c r="T74" s="177"/>
      <c r="U74" s="177"/>
      <c r="V74" s="177"/>
      <c r="W74" s="177"/>
      <c r="X74" s="177"/>
      <c r="Y74" s="177"/>
      <c r="Z74" s="12"/>
      <c r="AA74" s="1"/>
      <c r="AB74" s="30"/>
      <c r="AC74" s="93"/>
      <c r="AD74" s="93"/>
      <c r="AE74" s="93"/>
      <c r="AF74" s="93"/>
      <c r="AG74" s="11"/>
      <c r="AH74" s="11"/>
      <c r="AI74" s="11"/>
      <c r="AJ74" s="11"/>
      <c r="AK74" s="11"/>
      <c r="AL74" s="11"/>
      <c r="AM74" s="11"/>
      <c r="AN74" s="35"/>
      <c r="AO74" s="12"/>
      <c r="AP74" s="2"/>
      <c r="DH74" s="7"/>
      <c r="DI74" s="13"/>
      <c r="DJ74" s="14"/>
      <c r="DK74" s="7"/>
    </row>
    <row r="75" spans="2:115" s="8" customFormat="1" ht="18" customHeight="1">
      <c r="B75" s="9"/>
      <c r="C75" s="9"/>
      <c r="D75" s="11">
        <v>60</v>
      </c>
      <c r="E75" s="25">
        <f t="shared" si="1"/>
        <v>42645.68402777778</v>
      </c>
      <c r="F75" s="15">
        <f>'Countries and Timezone'!R61</f>
        <v>42645.68402777778</v>
      </c>
      <c r="G75" s="16" t="s">
        <v>71</v>
      </c>
      <c r="H75" s="10"/>
      <c r="I75" s="17"/>
      <c r="J75" s="29" t="s">
        <v>5</v>
      </c>
      <c r="K75" s="17"/>
      <c r="L75" s="10"/>
      <c r="M75" s="99" t="s">
        <v>68</v>
      </c>
      <c r="N75" s="10"/>
      <c r="O75" s="10"/>
      <c r="P75" s="10"/>
      <c r="Q75" s="177" t="s">
        <v>137</v>
      </c>
      <c r="R75" s="177"/>
      <c r="S75" s="177"/>
      <c r="T75" s="177"/>
      <c r="U75" s="177"/>
      <c r="V75" s="177"/>
      <c r="W75" s="177"/>
      <c r="X75" s="177"/>
      <c r="Y75" s="177"/>
      <c r="Z75" s="12"/>
      <c r="AA75" s="1"/>
      <c r="AB75" s="30"/>
      <c r="AC75" s="93"/>
      <c r="AD75" s="93"/>
      <c r="AE75" s="93"/>
      <c r="AF75" s="93"/>
      <c r="AG75" s="11"/>
      <c r="AH75" s="11"/>
      <c r="AI75" s="11"/>
      <c r="AJ75" s="11"/>
      <c r="AK75" s="11"/>
      <c r="AL75" s="11"/>
      <c r="AM75" s="11"/>
      <c r="AN75" s="35"/>
      <c r="AO75" s="12"/>
      <c r="AP75" s="2"/>
      <c r="DH75" s="7"/>
      <c r="DI75" s="13"/>
      <c r="DJ75" s="14"/>
      <c r="DK75" s="7"/>
    </row>
    <row r="76" spans="2:115" s="8" customFormat="1" ht="18" customHeight="1">
      <c r="B76" s="9"/>
      <c r="C76" s="9"/>
      <c r="D76" s="11">
        <v>61</v>
      </c>
      <c r="E76" s="25">
        <f t="shared" si="1"/>
        <v>42645.68402777778</v>
      </c>
      <c r="F76" s="15">
        <f>'Countries and Timezone'!R62</f>
        <v>42645.68402777778</v>
      </c>
      <c r="G76" s="16" t="s">
        <v>81</v>
      </c>
      <c r="H76" s="10"/>
      <c r="I76" s="17"/>
      <c r="J76" s="29" t="s">
        <v>5</v>
      </c>
      <c r="K76" s="17"/>
      <c r="L76" s="10"/>
      <c r="M76" s="99" t="s">
        <v>88</v>
      </c>
      <c r="N76" s="10"/>
      <c r="O76" s="10"/>
      <c r="P76" s="10"/>
      <c r="Q76" s="177" t="s">
        <v>129</v>
      </c>
      <c r="R76" s="177"/>
      <c r="S76" s="177"/>
      <c r="T76" s="177"/>
      <c r="U76" s="177"/>
      <c r="V76" s="177"/>
      <c r="W76" s="177"/>
      <c r="X76" s="177"/>
      <c r="Y76" s="177"/>
      <c r="Z76" s="12"/>
      <c r="AA76" s="1"/>
      <c r="AB76" s="30"/>
      <c r="AC76" s="93"/>
      <c r="AD76" s="93"/>
      <c r="AE76" s="93"/>
      <c r="AF76" s="93"/>
      <c r="AG76" s="11"/>
      <c r="AH76" s="11"/>
      <c r="AI76" s="11"/>
      <c r="AJ76" s="11"/>
      <c r="AK76" s="11"/>
      <c r="AL76" s="11"/>
      <c r="AM76" s="11"/>
      <c r="AN76" s="35"/>
      <c r="AO76" s="12"/>
      <c r="AP76" s="2"/>
      <c r="DH76" s="7"/>
      <c r="DI76" s="13"/>
      <c r="DJ76" s="14"/>
      <c r="DK76" s="7"/>
    </row>
    <row r="77" spans="2:115" s="8" customFormat="1" ht="18" customHeight="1">
      <c r="B77" s="9"/>
      <c r="C77" s="9"/>
      <c r="D77" s="11">
        <v>62</v>
      </c>
      <c r="E77" s="25">
        <f t="shared" si="1"/>
        <v>42645.68402777778</v>
      </c>
      <c r="F77" s="15">
        <f>'Countries and Timezone'!R63</f>
        <v>42645.68402777778</v>
      </c>
      <c r="G77" s="16" t="s">
        <v>69</v>
      </c>
      <c r="H77" s="10"/>
      <c r="I77" s="17"/>
      <c r="J77" s="29" t="s">
        <v>5</v>
      </c>
      <c r="K77" s="17"/>
      <c r="L77" s="10"/>
      <c r="M77" s="99" t="s">
        <v>85</v>
      </c>
      <c r="N77" s="10"/>
      <c r="O77" s="10"/>
      <c r="P77" s="10"/>
      <c r="Q77" s="177" t="s">
        <v>134</v>
      </c>
      <c r="R77" s="177"/>
      <c r="S77" s="177"/>
      <c r="T77" s="177"/>
      <c r="U77" s="177"/>
      <c r="V77" s="177"/>
      <c r="W77" s="177"/>
      <c r="X77" s="177"/>
      <c r="Y77" s="177"/>
      <c r="Z77" s="12"/>
      <c r="AA77" s="1"/>
      <c r="AB77" s="30"/>
      <c r="AC77" s="93"/>
      <c r="AD77" s="93"/>
      <c r="AE77" s="93"/>
      <c r="AF77" s="93"/>
      <c r="AG77" s="11"/>
      <c r="AH77" s="11"/>
      <c r="AI77" s="11"/>
      <c r="AJ77" s="11"/>
      <c r="AK77" s="11"/>
      <c r="AL77" s="11"/>
      <c r="AM77" s="11"/>
      <c r="AN77" s="35"/>
      <c r="AO77" s="12"/>
      <c r="AP77" s="2"/>
      <c r="DH77" s="7"/>
      <c r="DI77" s="13"/>
      <c r="DJ77" s="14"/>
      <c r="DK77" s="7"/>
    </row>
    <row r="78" spans="2:115" s="8" customFormat="1" ht="18" customHeight="1">
      <c r="B78" s="9"/>
      <c r="C78" s="9"/>
      <c r="D78" s="11">
        <v>63</v>
      </c>
      <c r="E78" s="25">
        <f t="shared" si="1"/>
        <v>42646.854166666664</v>
      </c>
      <c r="F78" s="15">
        <f>'Countries and Timezone'!R65</f>
        <v>42646.854166666664</v>
      </c>
      <c r="G78" s="16" t="s">
        <v>80</v>
      </c>
      <c r="H78" s="10"/>
      <c r="I78" s="17"/>
      <c r="J78" s="29" t="s">
        <v>5</v>
      </c>
      <c r="K78" s="17"/>
      <c r="L78" s="10"/>
      <c r="M78" s="99" t="s">
        <v>76</v>
      </c>
      <c r="N78" s="10"/>
      <c r="O78" s="10"/>
      <c r="P78" s="10"/>
      <c r="Q78" s="177" t="s">
        <v>138</v>
      </c>
      <c r="R78" s="177"/>
      <c r="S78" s="177"/>
      <c r="T78" s="177"/>
      <c r="U78" s="177"/>
      <c r="V78" s="177"/>
      <c r="W78" s="177"/>
      <c r="X78" s="177"/>
      <c r="Y78" s="177"/>
      <c r="Z78" s="12"/>
      <c r="AA78" s="1"/>
      <c r="AB78" s="30"/>
      <c r="AC78" s="93"/>
      <c r="AD78" s="93"/>
      <c r="AE78" s="93"/>
      <c r="AF78" s="93"/>
      <c r="AG78" s="11"/>
      <c r="AH78" s="11"/>
      <c r="AI78" s="11"/>
      <c r="AJ78" s="11"/>
      <c r="AK78" s="11"/>
      <c r="AL78" s="11"/>
      <c r="AM78" s="11"/>
      <c r="AN78" s="35"/>
      <c r="AO78" s="12"/>
      <c r="AP78" s="2"/>
      <c r="DH78" s="7"/>
      <c r="DI78" s="13"/>
      <c r="DJ78" s="14"/>
      <c r="DK78" s="7"/>
    </row>
    <row r="79" spans="2:115" s="8" customFormat="1" ht="18" customHeight="1">
      <c r="B79" s="9"/>
      <c r="C79" s="9"/>
      <c r="D79" s="11">
        <v>64</v>
      </c>
      <c r="E79" s="25">
        <f t="shared" si="1"/>
        <v>42649.850694444445</v>
      </c>
      <c r="F79" s="15">
        <f>'Countries and Timezone'!R66</f>
        <v>42649.850694444445</v>
      </c>
      <c r="G79" s="16" t="s">
        <v>147</v>
      </c>
      <c r="H79" s="10"/>
      <c r="I79" s="17"/>
      <c r="J79" s="29" t="s">
        <v>5</v>
      </c>
      <c r="K79" s="17"/>
      <c r="L79" s="10"/>
      <c r="M79" s="99" t="s">
        <v>88</v>
      </c>
      <c r="N79" s="10"/>
      <c r="O79" s="10"/>
      <c r="P79" s="10"/>
      <c r="Q79" s="177" t="s">
        <v>129</v>
      </c>
      <c r="R79" s="177"/>
      <c r="S79" s="177"/>
      <c r="T79" s="177"/>
      <c r="U79" s="177"/>
      <c r="V79" s="177"/>
      <c r="W79" s="177"/>
      <c r="X79" s="177"/>
      <c r="Y79" s="177"/>
      <c r="Z79" s="12"/>
      <c r="AA79" s="1"/>
      <c r="AB79" s="30"/>
      <c r="AC79" s="93"/>
      <c r="AD79" s="93"/>
      <c r="AE79" s="93"/>
      <c r="AF79" s="93"/>
      <c r="AG79" s="11"/>
      <c r="AH79" s="11"/>
      <c r="AI79" s="11"/>
      <c r="AJ79" s="11"/>
      <c r="AK79" s="11"/>
      <c r="AL79" s="11"/>
      <c r="AM79" s="11"/>
      <c r="AN79" s="35"/>
      <c r="AO79" s="12"/>
      <c r="AP79" s="2"/>
      <c r="DH79" s="7"/>
      <c r="DI79" s="13"/>
      <c r="DJ79" s="14"/>
      <c r="DK79" s="7"/>
    </row>
    <row r="80" spans="2:115" s="8" customFormat="1" ht="18" customHeight="1">
      <c r="B80" s="9"/>
      <c r="C80" s="9"/>
      <c r="D80" s="11">
        <v>65</v>
      </c>
      <c r="E80" s="25">
        <f t="shared" si="1"/>
        <v>42652.541666666664</v>
      </c>
      <c r="F80" s="15">
        <f>'Countries and Timezone'!R67</f>
        <v>42652.541666666664</v>
      </c>
      <c r="G80" s="16" t="s">
        <v>86</v>
      </c>
      <c r="H80" s="10"/>
      <c r="I80" s="17"/>
      <c r="J80" s="29" t="s">
        <v>5</v>
      </c>
      <c r="K80" s="17"/>
      <c r="L80" s="10"/>
      <c r="M80" s="99" t="s">
        <v>63</v>
      </c>
      <c r="N80" s="10"/>
      <c r="O80" s="10"/>
      <c r="P80" s="10"/>
      <c r="Q80" s="177" t="s">
        <v>116</v>
      </c>
      <c r="R80" s="177"/>
      <c r="S80" s="177"/>
      <c r="T80" s="177"/>
      <c r="U80" s="177"/>
      <c r="V80" s="177"/>
      <c r="W80" s="177"/>
      <c r="X80" s="177"/>
      <c r="Y80" s="177"/>
      <c r="Z80" s="12"/>
      <c r="AA80" s="1"/>
      <c r="AB80" s="30"/>
      <c r="AC80" s="93"/>
      <c r="AD80" s="93"/>
      <c r="AE80" s="93"/>
      <c r="AF80" s="93"/>
      <c r="AG80" s="11"/>
      <c r="AH80" s="11"/>
      <c r="AI80" s="11"/>
      <c r="AJ80" s="11"/>
      <c r="AK80" s="11"/>
      <c r="AL80" s="11"/>
      <c r="AM80" s="11"/>
      <c r="AN80" s="35"/>
      <c r="AO80" s="12"/>
      <c r="AP80" s="2"/>
      <c r="DH80" s="7"/>
      <c r="DI80" s="13"/>
      <c r="DJ80" s="14"/>
      <c r="DK80" s="7"/>
    </row>
    <row r="81" spans="2:115" s="8" customFormat="1" ht="18" customHeight="1">
      <c r="B81" s="9"/>
      <c r="C81" s="9"/>
      <c r="D81" s="11">
        <v>66</v>
      </c>
      <c r="E81" s="25">
        <f t="shared" si="1"/>
        <v>42652.541666666664</v>
      </c>
      <c r="F81" s="15">
        <f>'Countries and Timezone'!R68</f>
        <v>42652.541666666664</v>
      </c>
      <c r="G81" s="16" t="s">
        <v>84</v>
      </c>
      <c r="H81" s="10"/>
      <c r="I81" s="17"/>
      <c r="J81" s="29" t="s">
        <v>5</v>
      </c>
      <c r="K81" s="17"/>
      <c r="L81" s="10"/>
      <c r="M81" s="99" t="s">
        <v>74</v>
      </c>
      <c r="N81" s="10"/>
      <c r="O81" s="10"/>
      <c r="P81" s="10"/>
      <c r="Q81" s="177" t="s">
        <v>132</v>
      </c>
      <c r="R81" s="177"/>
      <c r="S81" s="177"/>
      <c r="T81" s="177"/>
      <c r="U81" s="177"/>
      <c r="V81" s="177"/>
      <c r="W81" s="177"/>
      <c r="X81" s="177"/>
      <c r="Y81" s="177"/>
      <c r="Z81" s="12"/>
      <c r="AA81" s="1"/>
      <c r="AB81" s="30"/>
      <c r="AC81" s="93"/>
      <c r="AD81" s="93"/>
      <c r="AE81" s="93"/>
      <c r="AF81" s="93"/>
      <c r="AG81" s="11"/>
      <c r="AH81" s="11"/>
      <c r="AI81" s="11"/>
      <c r="AJ81" s="11"/>
      <c r="AK81" s="11"/>
      <c r="AL81" s="11"/>
      <c r="AM81" s="11"/>
      <c r="AN81" s="35"/>
      <c r="AO81" s="12"/>
      <c r="AP81" s="2"/>
      <c r="DH81" s="7"/>
      <c r="DI81" s="13"/>
      <c r="DJ81" s="14"/>
      <c r="DK81" s="7"/>
    </row>
    <row r="82" spans="2:115" s="8" customFormat="1" ht="18" customHeight="1">
      <c r="B82" s="9"/>
      <c r="C82" s="9"/>
      <c r="D82" s="11">
        <v>67</v>
      </c>
      <c r="E82" s="25">
        <f t="shared" si="1"/>
        <v>42652.541666666664</v>
      </c>
      <c r="F82" s="15">
        <f>'Countries and Timezone'!R69</f>
        <v>42652.541666666664</v>
      </c>
      <c r="G82" s="16" t="s">
        <v>75</v>
      </c>
      <c r="H82" s="10"/>
      <c r="I82" s="17"/>
      <c r="J82" s="29" t="s">
        <v>5</v>
      </c>
      <c r="K82" s="17"/>
      <c r="L82" s="10"/>
      <c r="M82" s="99" t="s">
        <v>82</v>
      </c>
      <c r="N82" s="10"/>
      <c r="O82" s="10"/>
      <c r="P82" s="10"/>
      <c r="Q82" s="177" t="s">
        <v>148</v>
      </c>
      <c r="R82" s="177"/>
      <c r="S82" s="177"/>
      <c r="T82" s="177"/>
      <c r="U82" s="177"/>
      <c r="V82" s="177"/>
      <c r="W82" s="177"/>
      <c r="X82" s="177"/>
      <c r="Y82" s="177"/>
      <c r="Z82" s="12"/>
      <c r="AA82" s="1"/>
      <c r="AB82" s="30"/>
      <c r="AC82" s="93"/>
      <c r="AD82" s="93"/>
      <c r="AE82" s="93"/>
      <c r="AF82" s="93"/>
      <c r="AG82" s="11"/>
      <c r="AH82" s="11"/>
      <c r="AI82" s="11"/>
      <c r="AJ82" s="11"/>
      <c r="AK82" s="11"/>
      <c r="AL82" s="11"/>
      <c r="AM82" s="11"/>
      <c r="AN82" s="35"/>
      <c r="AO82" s="12"/>
      <c r="AP82" s="2"/>
      <c r="DH82" s="7"/>
      <c r="DI82" s="13"/>
      <c r="DJ82" s="14"/>
      <c r="DK82" s="7"/>
    </row>
    <row r="83" spans="2:115" s="8" customFormat="1" ht="18" customHeight="1">
      <c r="B83" s="9"/>
      <c r="C83" s="9"/>
      <c r="D83" s="11">
        <v>68</v>
      </c>
      <c r="E83" s="25">
        <f t="shared" si="1"/>
        <v>42652.541666666664</v>
      </c>
      <c r="F83" s="15">
        <f>'Countries and Timezone'!R70</f>
        <v>42652.541666666664</v>
      </c>
      <c r="G83" s="16" t="s">
        <v>64</v>
      </c>
      <c r="H83" s="10"/>
      <c r="I83" s="17"/>
      <c r="J83" s="29" t="s">
        <v>5</v>
      </c>
      <c r="K83" s="17"/>
      <c r="L83" s="10"/>
      <c r="M83" s="99" t="s">
        <v>83</v>
      </c>
      <c r="N83" s="10"/>
      <c r="O83" s="10"/>
      <c r="P83" s="10"/>
      <c r="Q83" s="177" t="s">
        <v>126</v>
      </c>
      <c r="R83" s="177"/>
      <c r="S83" s="177"/>
      <c r="T83" s="177"/>
      <c r="U83" s="177"/>
      <c r="V83" s="177"/>
      <c r="W83" s="177"/>
      <c r="X83" s="177"/>
      <c r="Y83" s="177"/>
      <c r="Z83" s="12"/>
      <c r="AA83" s="1"/>
      <c r="AB83" s="30"/>
      <c r="AC83" s="93"/>
      <c r="AD83" s="93"/>
      <c r="AE83" s="93"/>
      <c r="AF83" s="93"/>
      <c r="AG83" s="11"/>
      <c r="AH83" s="11"/>
      <c r="AI83" s="11"/>
      <c r="AJ83" s="11"/>
      <c r="AK83" s="11"/>
      <c r="AL83" s="11"/>
      <c r="AM83" s="11"/>
      <c r="AN83" s="35"/>
      <c r="AO83" s="12"/>
      <c r="AP83" s="2"/>
      <c r="DH83" s="7"/>
      <c r="DI83" s="13"/>
      <c r="DJ83" s="14"/>
      <c r="DK83" s="7"/>
    </row>
    <row r="84" spans="2:115" s="8" customFormat="1" ht="18" customHeight="1">
      <c r="B84" s="9"/>
      <c r="C84" s="9"/>
      <c r="D84" s="11">
        <v>69</v>
      </c>
      <c r="E84" s="25">
        <f t="shared" si="1"/>
        <v>42652.541666666664</v>
      </c>
      <c r="F84" s="15">
        <f>'Countries and Timezone'!R71</f>
        <v>42652.541666666664</v>
      </c>
      <c r="G84" s="16" t="s">
        <v>77</v>
      </c>
      <c r="H84" s="10"/>
      <c r="I84" s="17"/>
      <c r="J84" s="29" t="s">
        <v>5</v>
      </c>
      <c r="K84" s="17"/>
      <c r="L84" s="10"/>
      <c r="M84" s="99" t="s">
        <v>78</v>
      </c>
      <c r="N84" s="10"/>
      <c r="O84" s="10"/>
      <c r="P84" s="10"/>
      <c r="Q84" s="177" t="s">
        <v>142</v>
      </c>
      <c r="R84" s="177"/>
      <c r="S84" s="177"/>
      <c r="T84" s="177"/>
      <c r="U84" s="177"/>
      <c r="V84" s="177"/>
      <c r="W84" s="177"/>
      <c r="X84" s="177"/>
      <c r="Y84" s="177"/>
      <c r="Z84" s="12"/>
      <c r="AA84" s="1"/>
      <c r="AB84" s="30"/>
      <c r="AC84" s="93"/>
      <c r="AD84" s="93"/>
      <c r="AE84" s="93"/>
      <c r="AF84" s="93"/>
      <c r="AG84" s="11"/>
      <c r="AH84" s="11"/>
      <c r="AI84" s="11"/>
      <c r="AJ84" s="11"/>
      <c r="AK84" s="11"/>
      <c r="AL84" s="11"/>
      <c r="AM84" s="11"/>
      <c r="AN84" s="35"/>
      <c r="AO84" s="12"/>
      <c r="AP84" s="2"/>
      <c r="DH84" s="7"/>
      <c r="DI84" s="13"/>
      <c r="DJ84" s="14"/>
      <c r="DK84" s="7"/>
    </row>
    <row r="85" spans="2:115" s="8" customFormat="1" ht="18" customHeight="1">
      <c r="B85" s="9"/>
      <c r="C85" s="9"/>
      <c r="D85" s="11">
        <v>70</v>
      </c>
      <c r="E85" s="25">
        <f t="shared" si="1"/>
        <v>42652.541666666664</v>
      </c>
      <c r="F85" s="15">
        <f>'Countries and Timezone'!R72</f>
        <v>42652.541666666664</v>
      </c>
      <c r="G85" s="16" t="s">
        <v>65</v>
      </c>
      <c r="H85" s="10"/>
      <c r="I85" s="17"/>
      <c r="J85" s="29" t="s">
        <v>5</v>
      </c>
      <c r="K85" s="17"/>
      <c r="L85" s="10"/>
      <c r="M85" s="99" t="s">
        <v>76</v>
      </c>
      <c r="N85" s="10"/>
      <c r="O85" s="10"/>
      <c r="P85" s="10"/>
      <c r="Q85" s="177" t="s">
        <v>138</v>
      </c>
      <c r="R85" s="177"/>
      <c r="S85" s="177"/>
      <c r="T85" s="177"/>
      <c r="U85" s="177"/>
      <c r="V85" s="177"/>
      <c r="W85" s="177"/>
      <c r="X85" s="177"/>
      <c r="Y85" s="177"/>
      <c r="Z85" s="12"/>
      <c r="AA85" s="1"/>
      <c r="AB85" s="30"/>
      <c r="AC85" s="93"/>
      <c r="AD85" s="93"/>
      <c r="AE85" s="93"/>
      <c r="AF85" s="93"/>
      <c r="AG85" s="11"/>
      <c r="AH85" s="11"/>
      <c r="AI85" s="11"/>
      <c r="AJ85" s="11"/>
      <c r="AK85" s="11"/>
      <c r="AL85" s="11"/>
      <c r="AM85" s="11"/>
      <c r="AN85" s="35"/>
      <c r="AO85" s="12"/>
      <c r="AP85" s="2"/>
      <c r="DH85" s="7"/>
      <c r="DI85" s="13"/>
      <c r="DJ85" s="14"/>
      <c r="DK85" s="7"/>
    </row>
    <row r="86" spans="2:115" s="8" customFormat="1" ht="18" customHeight="1">
      <c r="B86" s="9"/>
      <c r="C86" s="9"/>
      <c r="D86" s="11">
        <v>71</v>
      </c>
      <c r="E86" s="25">
        <f t="shared" si="1"/>
        <v>42652.541666666664</v>
      </c>
      <c r="F86" s="15">
        <f>'Countries and Timezone'!R73</f>
        <v>42652.541666666664</v>
      </c>
      <c r="G86" s="16" t="s">
        <v>73</v>
      </c>
      <c r="H86" s="10"/>
      <c r="I86" s="17"/>
      <c r="J86" s="29" t="s">
        <v>5</v>
      </c>
      <c r="K86" s="17"/>
      <c r="L86" s="10"/>
      <c r="M86" s="99" t="s">
        <v>85</v>
      </c>
      <c r="N86" s="10"/>
      <c r="O86" s="10"/>
      <c r="P86" s="10"/>
      <c r="Q86" s="177" t="s">
        <v>134</v>
      </c>
      <c r="R86" s="177"/>
      <c r="S86" s="177"/>
      <c r="T86" s="177"/>
      <c r="U86" s="177"/>
      <c r="V86" s="177"/>
      <c r="W86" s="177"/>
      <c r="X86" s="177"/>
      <c r="Y86" s="177"/>
      <c r="Z86" s="12"/>
      <c r="AA86" s="1"/>
      <c r="AB86" s="30"/>
      <c r="AC86" s="93"/>
      <c r="AD86" s="93"/>
      <c r="AE86" s="93"/>
      <c r="AF86" s="93"/>
      <c r="AG86" s="11"/>
      <c r="AH86" s="11"/>
      <c r="AI86" s="11"/>
      <c r="AJ86" s="11"/>
      <c r="AK86" s="11"/>
      <c r="AL86" s="11"/>
      <c r="AM86" s="11"/>
      <c r="AN86" s="35"/>
      <c r="AO86" s="12"/>
      <c r="AP86" s="2"/>
      <c r="DH86" s="7"/>
      <c r="DI86" s="13"/>
      <c r="DJ86" s="14"/>
      <c r="DK86" s="7"/>
    </row>
    <row r="87" spans="2:115" s="8" customFormat="1" ht="18" customHeight="1">
      <c r="B87" s="9"/>
      <c r="C87" s="9"/>
      <c r="D87" s="11">
        <v>72</v>
      </c>
      <c r="E87" s="25">
        <f t="shared" si="1"/>
        <v>42652.67013888889</v>
      </c>
      <c r="F87" s="15">
        <f>'Countries and Timezone'!R74</f>
        <v>42652.67013888889</v>
      </c>
      <c r="G87" s="16" t="s">
        <v>61</v>
      </c>
      <c r="H87" s="10"/>
      <c r="I87" s="17"/>
      <c r="J87" s="29" t="s">
        <v>5</v>
      </c>
      <c r="K87" s="17"/>
      <c r="L87" s="10"/>
      <c r="M87" s="99" t="s">
        <v>59</v>
      </c>
      <c r="N87" s="10"/>
      <c r="O87" s="10"/>
      <c r="P87" s="10"/>
      <c r="Q87" s="177" t="s">
        <v>114</v>
      </c>
      <c r="R87" s="177"/>
      <c r="S87" s="177"/>
      <c r="T87" s="177"/>
      <c r="U87" s="177"/>
      <c r="V87" s="177"/>
      <c r="W87" s="177"/>
      <c r="X87" s="177"/>
      <c r="Y87" s="177"/>
      <c r="Z87" s="12"/>
      <c r="AA87" s="1"/>
      <c r="AB87" s="30"/>
      <c r="AC87" s="93"/>
      <c r="AD87" s="93"/>
      <c r="AE87" s="93"/>
      <c r="AF87" s="93"/>
      <c r="AG87" s="11"/>
      <c r="AH87" s="11"/>
      <c r="AI87" s="11"/>
      <c r="AJ87" s="11"/>
      <c r="AK87" s="11"/>
      <c r="AL87" s="11"/>
      <c r="AM87" s="11"/>
      <c r="AN87" s="35"/>
      <c r="AO87" s="12"/>
      <c r="AP87" s="2"/>
      <c r="DH87" s="7"/>
      <c r="DI87" s="13"/>
      <c r="DJ87" s="14"/>
      <c r="DK87" s="7"/>
    </row>
    <row r="88" spans="2:115" s="8" customFormat="1" ht="18" customHeight="1">
      <c r="B88" s="9"/>
      <c r="C88" s="9"/>
      <c r="D88" s="11">
        <v>73</v>
      </c>
      <c r="E88" s="25">
        <f t="shared" si="1"/>
        <v>42652.68402777778</v>
      </c>
      <c r="F88" s="15">
        <f>'Countries and Timezone'!R75</f>
        <v>42652.68402777778</v>
      </c>
      <c r="G88" s="16" t="s">
        <v>72</v>
      </c>
      <c r="H88" s="10"/>
      <c r="I88" s="17"/>
      <c r="J88" s="29" t="s">
        <v>5</v>
      </c>
      <c r="K88" s="17"/>
      <c r="L88" s="10"/>
      <c r="M88" s="99" t="s">
        <v>81</v>
      </c>
      <c r="N88" s="10"/>
      <c r="O88" s="10"/>
      <c r="P88" s="10"/>
      <c r="Q88" s="177" t="s">
        <v>125</v>
      </c>
      <c r="R88" s="177"/>
      <c r="S88" s="177"/>
      <c r="T88" s="177"/>
      <c r="U88" s="177"/>
      <c r="V88" s="177"/>
      <c r="W88" s="177"/>
      <c r="X88" s="177"/>
      <c r="Y88" s="177"/>
      <c r="Z88" s="12"/>
      <c r="AA88" s="1"/>
      <c r="AB88" s="30"/>
      <c r="AC88" s="93"/>
      <c r="AD88" s="93"/>
      <c r="AE88" s="93"/>
      <c r="AF88" s="93"/>
      <c r="AG88" s="11"/>
      <c r="AH88" s="11"/>
      <c r="AI88" s="11"/>
      <c r="AJ88" s="11"/>
      <c r="AK88" s="11"/>
      <c r="AL88" s="11"/>
      <c r="AM88" s="11"/>
      <c r="AN88" s="35"/>
      <c r="AO88" s="12"/>
      <c r="AP88" s="2"/>
      <c r="DH88" s="7"/>
      <c r="DI88" s="13"/>
      <c r="DJ88" s="14"/>
      <c r="DK88" s="7"/>
    </row>
    <row r="89" spans="2:115" s="8" customFormat="1" ht="18" customHeight="1">
      <c r="B89" s="9"/>
      <c r="C89" s="9"/>
      <c r="D89" s="11">
        <v>74</v>
      </c>
      <c r="E89" s="25">
        <f t="shared" si="1"/>
        <v>42652.68402777778</v>
      </c>
      <c r="F89" s="15">
        <f>'Countries and Timezone'!R76</f>
        <v>42652.68402777778</v>
      </c>
      <c r="G89" s="16" t="s">
        <v>62</v>
      </c>
      <c r="H89" s="10"/>
      <c r="I89" s="17"/>
      <c r="J89" s="29" t="s">
        <v>5</v>
      </c>
      <c r="K89" s="17"/>
      <c r="L89" s="10"/>
      <c r="M89" s="99" t="s">
        <v>87</v>
      </c>
      <c r="N89" s="10"/>
      <c r="O89" s="10"/>
      <c r="P89" s="10"/>
      <c r="Q89" s="177" t="s">
        <v>135</v>
      </c>
      <c r="R89" s="177"/>
      <c r="S89" s="177"/>
      <c r="T89" s="177"/>
      <c r="U89" s="177"/>
      <c r="V89" s="177"/>
      <c r="W89" s="177"/>
      <c r="X89" s="177"/>
      <c r="Y89" s="177"/>
      <c r="Z89" s="12"/>
      <c r="AA89" s="1"/>
      <c r="AB89" s="30"/>
      <c r="AC89" s="93"/>
      <c r="AD89" s="93"/>
      <c r="AE89" s="93"/>
      <c r="AF89" s="93"/>
      <c r="AG89" s="11"/>
      <c r="AH89" s="11"/>
      <c r="AI89" s="11"/>
      <c r="AJ89" s="11"/>
      <c r="AK89" s="11"/>
      <c r="AL89" s="11"/>
      <c r="AM89" s="11"/>
      <c r="AN89" s="35"/>
      <c r="AO89" s="12"/>
      <c r="AP89" s="2"/>
      <c r="DH89" s="7"/>
      <c r="DI89" s="13"/>
      <c r="DJ89" s="14"/>
      <c r="DK89" s="7"/>
    </row>
    <row r="90" spans="2:115" s="8" customFormat="1" ht="18" customHeight="1">
      <c r="B90" s="9"/>
      <c r="C90" s="9"/>
      <c r="D90" s="11">
        <v>75</v>
      </c>
      <c r="E90" s="25">
        <f t="shared" si="1"/>
        <v>42652.68402777778</v>
      </c>
      <c r="F90" s="15">
        <f>'Countries and Timezone'!R77</f>
        <v>42652.68402777778</v>
      </c>
      <c r="G90" s="16" t="s">
        <v>68</v>
      </c>
      <c r="H90" s="10"/>
      <c r="I90" s="17"/>
      <c r="J90" s="29" t="s">
        <v>5</v>
      </c>
      <c r="K90" s="17"/>
      <c r="L90" s="10"/>
      <c r="M90" s="99" t="s">
        <v>70</v>
      </c>
      <c r="N90" s="10"/>
      <c r="O90" s="10"/>
      <c r="P90" s="10"/>
      <c r="Q90" s="177" t="s">
        <v>136</v>
      </c>
      <c r="R90" s="177"/>
      <c r="S90" s="177"/>
      <c r="T90" s="177"/>
      <c r="U90" s="177"/>
      <c r="V90" s="177"/>
      <c r="W90" s="177"/>
      <c r="X90" s="177"/>
      <c r="Y90" s="177"/>
      <c r="Z90" s="12"/>
      <c r="AA90" s="1"/>
      <c r="AB90" s="30"/>
      <c r="AC90" s="93"/>
      <c r="AD90" s="93"/>
      <c r="AE90" s="93"/>
      <c r="AF90" s="93"/>
      <c r="AG90" s="11"/>
      <c r="AH90" s="11"/>
      <c r="AI90" s="11"/>
      <c r="AJ90" s="11"/>
      <c r="AK90" s="11"/>
      <c r="AL90" s="11"/>
      <c r="AM90" s="11"/>
      <c r="AN90" s="35"/>
      <c r="AO90" s="12"/>
      <c r="AP90" s="2"/>
      <c r="DH90" s="7"/>
      <c r="DI90" s="13"/>
      <c r="DJ90" s="14"/>
      <c r="DK90" s="7"/>
    </row>
    <row r="91" spans="2:115" s="8" customFormat="1" ht="18" customHeight="1">
      <c r="B91" s="9"/>
      <c r="C91" s="9"/>
      <c r="D91" s="11">
        <v>76</v>
      </c>
      <c r="E91" s="25">
        <f t="shared" si="1"/>
        <v>42652.854166666664</v>
      </c>
      <c r="F91" s="15">
        <f>'Countries and Timezone'!R78</f>
        <v>42652.854166666664</v>
      </c>
      <c r="G91" s="16" t="s">
        <v>80</v>
      </c>
      <c r="H91" s="10"/>
      <c r="I91" s="17"/>
      <c r="J91" s="29" t="s">
        <v>5</v>
      </c>
      <c r="K91" s="17"/>
      <c r="L91" s="10"/>
      <c r="M91" s="99" t="s">
        <v>66</v>
      </c>
      <c r="N91" s="10"/>
      <c r="O91" s="10"/>
      <c r="P91" s="10"/>
      <c r="Q91" s="177" t="s">
        <v>141</v>
      </c>
      <c r="R91" s="177"/>
      <c r="S91" s="177"/>
      <c r="T91" s="177"/>
      <c r="U91" s="177"/>
      <c r="V91" s="177"/>
      <c r="W91" s="177"/>
      <c r="X91" s="177"/>
      <c r="Y91" s="177"/>
      <c r="Z91" s="12"/>
      <c r="AA91" s="1"/>
      <c r="AB91" s="30"/>
      <c r="AC91" s="93"/>
      <c r="AD91" s="93"/>
      <c r="AE91" s="93"/>
      <c r="AF91" s="93"/>
      <c r="AG91" s="11"/>
      <c r="AH91" s="11"/>
      <c r="AI91" s="11"/>
      <c r="AJ91" s="11"/>
      <c r="AK91" s="11"/>
      <c r="AL91" s="11"/>
      <c r="AM91" s="11"/>
      <c r="AN91" s="35"/>
      <c r="AO91" s="12"/>
      <c r="AP91" s="2"/>
      <c r="DH91" s="7"/>
      <c r="DI91" s="13"/>
      <c r="DJ91" s="14"/>
      <c r="DK91" s="7"/>
    </row>
    <row r="92" spans="2:115" s="8" customFormat="1" ht="18" customHeight="1">
      <c r="B92" s="9"/>
      <c r="C92" s="9"/>
      <c r="D92" s="11">
        <v>77</v>
      </c>
      <c r="E92" s="25">
        <f t="shared" si="1"/>
        <v>42653.854166666664</v>
      </c>
      <c r="F92" s="15">
        <f>'Countries and Timezone'!R79</f>
        <v>42653.854166666664</v>
      </c>
      <c r="G92" s="16" t="s">
        <v>60</v>
      </c>
      <c r="H92" s="10"/>
      <c r="I92" s="17"/>
      <c r="J92" s="29" t="s">
        <v>5</v>
      </c>
      <c r="K92" s="17"/>
      <c r="L92" s="10"/>
      <c r="M92" s="99" t="s">
        <v>58</v>
      </c>
      <c r="N92" s="10"/>
      <c r="O92" s="10"/>
      <c r="P92" s="10"/>
      <c r="Q92" s="177" t="s">
        <v>131</v>
      </c>
      <c r="R92" s="177"/>
      <c r="S92" s="177"/>
      <c r="T92" s="177"/>
      <c r="U92" s="177"/>
      <c r="V92" s="177"/>
      <c r="W92" s="177"/>
      <c r="X92" s="177"/>
      <c r="Y92" s="177"/>
      <c r="Z92" s="12"/>
      <c r="AA92" s="1"/>
      <c r="AB92" s="30"/>
      <c r="AC92" s="93"/>
      <c r="AD92" s="93"/>
      <c r="AE92" s="93"/>
      <c r="AF92" s="93"/>
      <c r="AG92" s="11"/>
      <c r="AH92" s="11"/>
      <c r="AI92" s="11"/>
      <c r="AJ92" s="11"/>
      <c r="AK92" s="11"/>
      <c r="AL92" s="11"/>
      <c r="AM92" s="11"/>
      <c r="AN92" s="35"/>
      <c r="AO92" s="12"/>
      <c r="AP92" s="2"/>
      <c r="DH92" s="7"/>
      <c r="DI92" s="13"/>
      <c r="DJ92" s="14"/>
      <c r="DK92" s="7"/>
    </row>
    <row r="93" spans="2:115" s="8" customFormat="1" ht="18" customHeight="1">
      <c r="B93" s="9"/>
      <c r="C93" s="9"/>
      <c r="D93" s="11">
        <v>78</v>
      </c>
      <c r="E93" s="25">
        <f t="shared" si="1"/>
        <v>42656.850694444445</v>
      </c>
      <c r="F93" s="15">
        <f>'Countries and Timezone'!R80</f>
        <v>42656.850694444445</v>
      </c>
      <c r="G93" s="16" t="s">
        <v>59</v>
      </c>
      <c r="H93" s="10"/>
      <c r="I93" s="17"/>
      <c r="J93" s="29" t="s">
        <v>5</v>
      </c>
      <c r="K93" s="17"/>
      <c r="L93" s="10"/>
      <c r="M93" s="99" t="s">
        <v>68</v>
      </c>
      <c r="N93" s="10"/>
      <c r="O93" s="10"/>
      <c r="P93" s="10"/>
      <c r="Q93" s="177" t="s">
        <v>137</v>
      </c>
      <c r="R93" s="177"/>
      <c r="S93" s="177"/>
      <c r="T93" s="177"/>
      <c r="U93" s="177"/>
      <c r="V93" s="177"/>
      <c r="W93" s="177"/>
      <c r="X93" s="177"/>
      <c r="Y93" s="177"/>
      <c r="Z93" s="12"/>
      <c r="AA93" s="1"/>
      <c r="AB93" s="30"/>
      <c r="AC93" s="93"/>
      <c r="AD93" s="93"/>
      <c r="AE93" s="93"/>
      <c r="AF93" s="93"/>
      <c r="AG93" s="11"/>
      <c r="AH93" s="11"/>
      <c r="AI93" s="11"/>
      <c r="AJ93" s="11"/>
      <c r="AK93" s="11"/>
      <c r="AL93" s="11"/>
      <c r="AM93" s="11"/>
      <c r="AN93" s="35"/>
      <c r="AO93" s="12"/>
      <c r="AP93" s="2"/>
      <c r="DH93" s="7"/>
      <c r="DI93" s="13"/>
      <c r="DJ93" s="14"/>
      <c r="DK93" s="7"/>
    </row>
    <row r="94" spans="2:115" s="8" customFormat="1" ht="18" customHeight="1">
      <c r="B94" s="9"/>
      <c r="C94" s="9"/>
      <c r="D94" s="11">
        <v>79</v>
      </c>
      <c r="E94" s="25">
        <f t="shared" si="1"/>
        <v>42659.541666666664</v>
      </c>
      <c r="F94" s="15">
        <f>'Countries and Timezone'!R81</f>
        <v>42659.541666666664</v>
      </c>
      <c r="G94" s="16" t="s">
        <v>88</v>
      </c>
      <c r="H94" s="10"/>
      <c r="I94" s="17"/>
      <c r="J94" s="29" t="s">
        <v>5</v>
      </c>
      <c r="K94" s="17"/>
      <c r="L94" s="10"/>
      <c r="M94" s="99" t="s">
        <v>62</v>
      </c>
      <c r="N94" s="10"/>
      <c r="O94" s="10"/>
      <c r="P94" s="10"/>
      <c r="Q94" s="177" t="s">
        <v>130</v>
      </c>
      <c r="R94" s="177"/>
      <c r="S94" s="177"/>
      <c r="T94" s="177"/>
      <c r="U94" s="177"/>
      <c r="V94" s="177"/>
      <c r="W94" s="177"/>
      <c r="X94" s="177"/>
      <c r="Y94" s="177"/>
      <c r="Z94" s="12"/>
      <c r="AA94" s="1"/>
      <c r="AB94" s="30"/>
      <c r="AC94" s="93"/>
      <c r="AD94" s="93"/>
      <c r="AE94" s="93"/>
      <c r="AF94" s="93"/>
      <c r="AG94" s="11"/>
      <c r="AH94" s="11"/>
      <c r="AI94" s="11"/>
      <c r="AJ94" s="11"/>
      <c r="AK94" s="11"/>
      <c r="AL94" s="11"/>
      <c r="AM94" s="11"/>
      <c r="AN94" s="35"/>
      <c r="AO94" s="12"/>
      <c r="AP94" s="2"/>
      <c r="DH94" s="7"/>
      <c r="DI94" s="13"/>
      <c r="DJ94" s="14"/>
      <c r="DK94" s="7"/>
    </row>
    <row r="95" spans="2:115" s="8" customFormat="1" ht="18" customHeight="1">
      <c r="B95" s="9"/>
      <c r="C95" s="9"/>
      <c r="D95" s="11">
        <v>80</v>
      </c>
      <c r="E95" s="25">
        <f t="shared" si="1"/>
        <v>42659.541666666664</v>
      </c>
      <c r="F95" s="15">
        <f>'Countries and Timezone'!R82</f>
        <v>42659.541666666664</v>
      </c>
      <c r="G95" s="16" t="s">
        <v>67</v>
      </c>
      <c r="H95" s="10"/>
      <c r="I95" s="17"/>
      <c r="J95" s="29" t="s">
        <v>5</v>
      </c>
      <c r="K95" s="17"/>
      <c r="L95" s="10"/>
      <c r="M95" s="99" t="s">
        <v>64</v>
      </c>
      <c r="N95" s="10"/>
      <c r="O95" s="10"/>
      <c r="P95" s="10"/>
      <c r="Q95" s="177" t="s">
        <v>139</v>
      </c>
      <c r="R95" s="177"/>
      <c r="S95" s="177"/>
      <c r="T95" s="177"/>
      <c r="U95" s="177"/>
      <c r="V95" s="177"/>
      <c r="W95" s="177"/>
      <c r="X95" s="177"/>
      <c r="Y95" s="177"/>
      <c r="Z95" s="12"/>
      <c r="AA95" s="1"/>
      <c r="AB95" s="30"/>
      <c r="AC95" s="93"/>
      <c r="AD95" s="93"/>
      <c r="AE95" s="93"/>
      <c r="AF95" s="93"/>
      <c r="AG95" s="11"/>
      <c r="AH95" s="11"/>
      <c r="AI95" s="11"/>
      <c r="AJ95" s="11"/>
      <c r="AK95" s="11"/>
      <c r="AL95" s="11"/>
      <c r="AM95" s="11"/>
      <c r="AN95" s="35"/>
      <c r="AO95" s="12"/>
      <c r="AP95" s="2"/>
      <c r="DH95" s="7"/>
      <c r="DI95" s="13"/>
      <c r="DJ95" s="14"/>
      <c r="DK95" s="7"/>
    </row>
    <row r="96" spans="2:115" s="8" customFormat="1" ht="18" customHeight="1">
      <c r="B96" s="9"/>
      <c r="C96" s="9"/>
      <c r="D96" s="11">
        <v>81</v>
      </c>
      <c r="E96" s="25">
        <f t="shared" si="1"/>
        <v>42659.541666666664</v>
      </c>
      <c r="F96" s="15">
        <f>'Countries and Timezone'!R83</f>
        <v>42659.541666666664</v>
      </c>
      <c r="G96" s="16" t="s">
        <v>87</v>
      </c>
      <c r="H96" s="10"/>
      <c r="I96" s="17"/>
      <c r="J96" s="29" t="s">
        <v>5</v>
      </c>
      <c r="K96" s="17"/>
      <c r="L96" s="10"/>
      <c r="M96" s="99" t="s">
        <v>82</v>
      </c>
      <c r="N96" s="10"/>
      <c r="O96" s="10"/>
      <c r="P96" s="10"/>
      <c r="Q96" s="177" t="s">
        <v>148</v>
      </c>
      <c r="R96" s="177"/>
      <c r="S96" s="177"/>
      <c r="T96" s="177"/>
      <c r="U96" s="177"/>
      <c r="V96" s="177"/>
      <c r="W96" s="177"/>
      <c r="X96" s="177"/>
      <c r="Y96" s="177"/>
      <c r="Z96" s="12"/>
      <c r="AA96" s="1"/>
      <c r="AB96" s="30"/>
      <c r="AC96" s="93"/>
      <c r="AD96" s="93"/>
      <c r="AE96" s="93"/>
      <c r="AF96" s="93"/>
      <c r="AG96" s="11"/>
      <c r="AH96" s="11"/>
      <c r="AI96" s="11"/>
      <c r="AJ96" s="11"/>
      <c r="AK96" s="11"/>
      <c r="AL96" s="11"/>
      <c r="AM96" s="11"/>
      <c r="AN96" s="35"/>
      <c r="AO96" s="12"/>
      <c r="AP96" s="2"/>
      <c r="DH96" s="7"/>
      <c r="DI96" s="13"/>
      <c r="DJ96" s="14"/>
      <c r="DK96" s="7"/>
    </row>
    <row r="97" spans="2:115" s="8" customFormat="1" ht="18" customHeight="1">
      <c r="B97" s="9"/>
      <c r="C97" s="9"/>
      <c r="D97" s="11">
        <v>82</v>
      </c>
      <c r="E97" s="25">
        <f t="shared" si="1"/>
        <v>42659.541666666664</v>
      </c>
      <c r="F97" s="15">
        <f>'Countries and Timezone'!R84</f>
        <v>42659.541666666664</v>
      </c>
      <c r="G97" s="16" t="s">
        <v>85</v>
      </c>
      <c r="H97" s="10"/>
      <c r="I97" s="17"/>
      <c r="J97" s="29" t="s">
        <v>5</v>
      </c>
      <c r="K97" s="17"/>
      <c r="L97" s="10"/>
      <c r="M97" s="99" t="s">
        <v>78</v>
      </c>
      <c r="N97" s="10"/>
      <c r="O97" s="10"/>
      <c r="P97" s="10"/>
      <c r="Q97" s="177" t="s">
        <v>142</v>
      </c>
      <c r="R97" s="177"/>
      <c r="S97" s="177"/>
      <c r="T97" s="177"/>
      <c r="U97" s="177"/>
      <c r="V97" s="177"/>
      <c r="W97" s="177"/>
      <c r="X97" s="177"/>
      <c r="Y97" s="177"/>
      <c r="Z97" s="12"/>
      <c r="AA97" s="1"/>
      <c r="AB97" s="30"/>
      <c r="AC97" s="93"/>
      <c r="AD97" s="93"/>
      <c r="AE97" s="93"/>
      <c r="AF97" s="93"/>
      <c r="AG97" s="11"/>
      <c r="AH97" s="11"/>
      <c r="AI97" s="11"/>
      <c r="AJ97" s="11"/>
      <c r="AK97" s="11"/>
      <c r="AL97" s="11"/>
      <c r="AM97" s="11"/>
      <c r="AN97" s="35"/>
      <c r="AO97" s="12"/>
      <c r="AP97" s="2"/>
      <c r="DH97" s="7"/>
      <c r="DI97" s="13"/>
      <c r="DJ97" s="14"/>
      <c r="DK97" s="7"/>
    </row>
    <row r="98" spans="2:115" s="8" customFormat="1" ht="18" customHeight="1">
      <c r="B98" s="9"/>
      <c r="C98" s="9"/>
      <c r="D98" s="11">
        <v>83</v>
      </c>
      <c r="E98" s="25">
        <f t="shared" si="1"/>
        <v>42659.541666666664</v>
      </c>
      <c r="F98" s="15">
        <f>'Countries and Timezone'!R85</f>
        <v>42659.541666666664</v>
      </c>
      <c r="G98" s="16" t="s">
        <v>72</v>
      </c>
      <c r="H98" s="10"/>
      <c r="I98" s="17"/>
      <c r="J98" s="29" t="s">
        <v>5</v>
      </c>
      <c r="K98" s="17"/>
      <c r="L98" s="10"/>
      <c r="M98" s="99" t="s">
        <v>84</v>
      </c>
      <c r="N98" s="10"/>
      <c r="O98" s="10"/>
      <c r="P98" s="10"/>
      <c r="Q98" s="177" t="s">
        <v>133</v>
      </c>
      <c r="R98" s="177"/>
      <c r="S98" s="177"/>
      <c r="T98" s="177"/>
      <c r="U98" s="177"/>
      <c r="V98" s="177"/>
      <c r="W98" s="177"/>
      <c r="X98" s="177"/>
      <c r="Y98" s="177"/>
      <c r="Z98" s="12"/>
      <c r="AA98" s="1"/>
      <c r="AB98" s="30"/>
      <c r="AC98" s="93"/>
      <c r="AD98" s="93"/>
      <c r="AE98" s="93"/>
      <c r="AF98" s="93"/>
      <c r="AG98" s="11"/>
      <c r="AH98" s="11"/>
      <c r="AI98" s="11"/>
      <c r="AJ98" s="11"/>
      <c r="AK98" s="11"/>
      <c r="AL98" s="11"/>
      <c r="AM98" s="11"/>
      <c r="AN98" s="35"/>
      <c r="AO98" s="12"/>
      <c r="AP98" s="2"/>
      <c r="DH98" s="7"/>
      <c r="DI98" s="13"/>
      <c r="DJ98" s="14"/>
      <c r="DK98" s="7"/>
    </row>
    <row r="99" spans="2:115" s="8" customFormat="1" ht="18" customHeight="1">
      <c r="B99" s="9"/>
      <c r="C99" s="9"/>
      <c r="D99" s="11">
        <v>84</v>
      </c>
      <c r="E99" s="25">
        <f t="shared" si="1"/>
        <v>42659.541666666664</v>
      </c>
      <c r="F99" s="15">
        <f>'Countries and Timezone'!R86</f>
        <v>42659.541666666664</v>
      </c>
      <c r="G99" s="16" t="s">
        <v>58</v>
      </c>
      <c r="H99" s="10"/>
      <c r="I99" s="17"/>
      <c r="J99" s="29" t="s">
        <v>5</v>
      </c>
      <c r="K99" s="17"/>
      <c r="L99" s="10"/>
      <c r="M99" s="99" t="s">
        <v>71</v>
      </c>
      <c r="N99" s="10"/>
      <c r="O99" s="10"/>
      <c r="P99" s="10"/>
      <c r="Q99" s="177" t="s">
        <v>120</v>
      </c>
      <c r="R99" s="177"/>
      <c r="S99" s="177"/>
      <c r="T99" s="177"/>
      <c r="U99" s="177"/>
      <c r="V99" s="177"/>
      <c r="W99" s="177"/>
      <c r="X99" s="177"/>
      <c r="Y99" s="177"/>
      <c r="Z99" s="12"/>
      <c r="AA99" s="1"/>
      <c r="AB99" s="30"/>
      <c r="AC99" s="93"/>
      <c r="AD99" s="93"/>
      <c r="AE99" s="93"/>
      <c r="AF99" s="93"/>
      <c r="AG99" s="11"/>
      <c r="AH99" s="11"/>
      <c r="AI99" s="11"/>
      <c r="AJ99" s="11"/>
      <c r="AK99" s="11"/>
      <c r="AL99" s="11"/>
      <c r="AM99" s="11"/>
      <c r="AN99" s="35"/>
      <c r="AO99" s="12"/>
      <c r="AP99" s="2"/>
      <c r="DH99" s="7"/>
      <c r="DI99" s="13"/>
      <c r="DJ99" s="14"/>
      <c r="DK99" s="7"/>
    </row>
    <row r="100" spans="2:115" s="8" customFormat="1" ht="18" customHeight="1">
      <c r="B100" s="9"/>
      <c r="C100" s="9"/>
      <c r="D100" s="11">
        <v>85</v>
      </c>
      <c r="E100" s="25">
        <f t="shared" si="1"/>
        <v>42659.541666666664</v>
      </c>
      <c r="F100" s="15">
        <f>'Countries and Timezone'!R87</f>
        <v>42659.541666666664</v>
      </c>
      <c r="G100" s="16" t="s">
        <v>63</v>
      </c>
      <c r="H100" s="10"/>
      <c r="I100" s="17"/>
      <c r="J100" s="29" t="s">
        <v>5</v>
      </c>
      <c r="K100" s="17"/>
      <c r="L100" s="10"/>
      <c r="M100" s="99" t="s">
        <v>80</v>
      </c>
      <c r="N100" s="10"/>
      <c r="O100" s="10"/>
      <c r="P100" s="10"/>
      <c r="Q100" s="177" t="s">
        <v>121</v>
      </c>
      <c r="R100" s="177"/>
      <c r="S100" s="177"/>
      <c r="T100" s="177"/>
      <c r="U100" s="177"/>
      <c r="V100" s="177"/>
      <c r="W100" s="177"/>
      <c r="X100" s="177"/>
      <c r="Y100" s="177"/>
      <c r="Z100" s="12"/>
      <c r="AA100" s="1"/>
      <c r="AB100" s="30"/>
      <c r="AC100" s="93"/>
      <c r="AD100" s="93"/>
      <c r="AE100" s="93"/>
      <c r="AF100" s="93"/>
      <c r="AG100" s="11"/>
      <c r="AH100" s="11"/>
      <c r="AI100" s="11"/>
      <c r="AJ100" s="11"/>
      <c r="AK100" s="11"/>
      <c r="AL100" s="11"/>
      <c r="AM100" s="11"/>
      <c r="AN100" s="35"/>
      <c r="AO100" s="12"/>
      <c r="AP100" s="2"/>
      <c r="DH100" s="7"/>
      <c r="DI100" s="13"/>
      <c r="DJ100" s="14"/>
      <c r="DK100" s="7"/>
    </row>
    <row r="101" spans="2:115" s="8" customFormat="1" ht="18" customHeight="1">
      <c r="B101" s="9"/>
      <c r="C101" s="9"/>
      <c r="D101" s="11">
        <v>86</v>
      </c>
      <c r="E101" s="25">
        <f t="shared" si="1"/>
        <v>42659.541666666664</v>
      </c>
      <c r="F101" s="15">
        <f>'Countries and Timezone'!R88</f>
        <v>42659.541666666664</v>
      </c>
      <c r="G101" s="16" t="s">
        <v>75</v>
      </c>
      <c r="H101" s="10"/>
      <c r="I101" s="17"/>
      <c r="J101" s="29" t="s">
        <v>5</v>
      </c>
      <c r="K101" s="17"/>
      <c r="L101" s="10"/>
      <c r="M101" s="99" t="s">
        <v>86</v>
      </c>
      <c r="N101" s="10"/>
      <c r="O101" s="10"/>
      <c r="P101" s="10"/>
      <c r="Q101" s="177" t="s">
        <v>128</v>
      </c>
      <c r="R101" s="177"/>
      <c r="S101" s="177"/>
      <c r="T101" s="177"/>
      <c r="U101" s="177"/>
      <c r="V101" s="177"/>
      <c r="W101" s="177"/>
      <c r="X101" s="177"/>
      <c r="Y101" s="177"/>
      <c r="Z101" s="12"/>
      <c r="AA101" s="1"/>
      <c r="AB101" s="30"/>
      <c r="AC101" s="93"/>
      <c r="AD101" s="93"/>
      <c r="AE101" s="93"/>
      <c r="AF101" s="93"/>
      <c r="AG101" s="11"/>
      <c r="AH101" s="11"/>
      <c r="AI101" s="11"/>
      <c r="AJ101" s="11"/>
      <c r="AK101" s="11"/>
      <c r="AL101" s="11"/>
      <c r="AM101" s="11"/>
      <c r="AN101" s="35"/>
      <c r="AO101" s="12"/>
      <c r="AP101" s="2"/>
      <c r="DH101" s="7"/>
      <c r="DI101" s="13"/>
      <c r="DJ101" s="14"/>
      <c r="DK101" s="7"/>
    </row>
    <row r="102" spans="2:115" s="8" customFormat="1" ht="18" customHeight="1">
      <c r="B102" s="9"/>
      <c r="C102" s="9"/>
      <c r="D102" s="11">
        <v>87</v>
      </c>
      <c r="E102" s="25">
        <f t="shared" si="1"/>
        <v>42659.541666666664</v>
      </c>
      <c r="F102" s="15">
        <f>'Countries and Timezone'!R89</f>
        <v>42659.541666666664</v>
      </c>
      <c r="G102" s="16" t="s">
        <v>74</v>
      </c>
      <c r="H102" s="10"/>
      <c r="I102" s="17"/>
      <c r="J102" s="29" t="s">
        <v>5</v>
      </c>
      <c r="K102" s="17"/>
      <c r="L102" s="10"/>
      <c r="M102" s="99" t="s">
        <v>77</v>
      </c>
      <c r="N102" s="10"/>
      <c r="O102" s="10"/>
      <c r="P102" s="10"/>
      <c r="Q102" s="177" t="s">
        <v>123</v>
      </c>
      <c r="R102" s="177"/>
      <c r="S102" s="177"/>
      <c r="T102" s="177"/>
      <c r="U102" s="177"/>
      <c r="V102" s="177"/>
      <c r="W102" s="177"/>
      <c r="X102" s="177"/>
      <c r="Y102" s="177"/>
      <c r="Z102" s="12"/>
      <c r="AA102" s="1"/>
      <c r="AB102" s="30"/>
      <c r="AC102" s="93"/>
      <c r="AD102" s="93"/>
      <c r="AE102" s="93"/>
      <c r="AF102" s="93"/>
      <c r="AG102" s="11"/>
      <c r="AH102" s="11"/>
      <c r="AI102" s="11"/>
      <c r="AJ102" s="11"/>
      <c r="AK102" s="11"/>
      <c r="AL102" s="11"/>
      <c r="AM102" s="11"/>
      <c r="AN102" s="35"/>
      <c r="AO102" s="12"/>
      <c r="AP102" s="2"/>
      <c r="DH102" s="7"/>
      <c r="DI102" s="13"/>
      <c r="DJ102" s="14"/>
      <c r="DK102" s="7"/>
    </row>
    <row r="103" spans="2:115" s="8" customFormat="1" ht="18" customHeight="1">
      <c r="B103" s="9"/>
      <c r="C103" s="9"/>
      <c r="D103" s="11">
        <v>88</v>
      </c>
      <c r="E103" s="25">
        <f aca="true" t="shared" si="2" ref="E103:E166">F103</f>
        <v>42659.67013888889</v>
      </c>
      <c r="F103" s="15">
        <f>'Countries and Timezone'!R90</f>
        <v>42659.67013888889</v>
      </c>
      <c r="G103" s="16" t="s">
        <v>69</v>
      </c>
      <c r="H103" s="10"/>
      <c r="I103" s="17"/>
      <c r="J103" s="29" t="s">
        <v>5</v>
      </c>
      <c r="K103" s="17"/>
      <c r="L103" s="10"/>
      <c r="M103" s="99" t="s">
        <v>70</v>
      </c>
      <c r="N103" s="10"/>
      <c r="O103" s="10"/>
      <c r="P103" s="10"/>
      <c r="Q103" s="177" t="s">
        <v>136</v>
      </c>
      <c r="R103" s="177"/>
      <c r="S103" s="177"/>
      <c r="T103" s="177"/>
      <c r="U103" s="177"/>
      <c r="V103" s="177"/>
      <c r="W103" s="177"/>
      <c r="X103" s="177"/>
      <c r="Y103" s="177"/>
      <c r="Z103" s="12"/>
      <c r="AA103" s="1"/>
      <c r="AB103" s="30"/>
      <c r="AC103" s="93"/>
      <c r="AD103" s="93"/>
      <c r="AE103" s="93"/>
      <c r="AF103" s="93"/>
      <c r="AG103" s="11"/>
      <c r="AH103" s="11"/>
      <c r="AI103" s="11"/>
      <c r="AJ103" s="11"/>
      <c r="AK103" s="11"/>
      <c r="AL103" s="11"/>
      <c r="AM103" s="11"/>
      <c r="AN103" s="35"/>
      <c r="AO103" s="12"/>
      <c r="AP103" s="2"/>
      <c r="DH103" s="7"/>
      <c r="DI103" s="13"/>
      <c r="DJ103" s="14"/>
      <c r="DK103" s="7"/>
    </row>
    <row r="104" spans="2:115" s="8" customFormat="1" ht="18" customHeight="1">
      <c r="B104" s="9"/>
      <c r="C104" s="9"/>
      <c r="D104" s="11">
        <v>89</v>
      </c>
      <c r="E104" s="25">
        <f t="shared" si="2"/>
        <v>42659.68402777778</v>
      </c>
      <c r="F104" s="15">
        <f>'Countries and Timezone'!R91</f>
        <v>42659.68402777778</v>
      </c>
      <c r="G104" s="16" t="s">
        <v>81</v>
      </c>
      <c r="H104" s="10"/>
      <c r="I104" s="17"/>
      <c r="J104" s="29" t="s">
        <v>5</v>
      </c>
      <c r="K104" s="17"/>
      <c r="L104" s="10"/>
      <c r="M104" s="99" t="s">
        <v>66</v>
      </c>
      <c r="N104" s="10"/>
      <c r="O104" s="10"/>
      <c r="P104" s="10"/>
      <c r="Q104" s="177" t="s">
        <v>141</v>
      </c>
      <c r="R104" s="177"/>
      <c r="S104" s="177"/>
      <c r="T104" s="177"/>
      <c r="U104" s="177"/>
      <c r="V104" s="177"/>
      <c r="W104" s="177"/>
      <c r="X104" s="177"/>
      <c r="Y104" s="177"/>
      <c r="Z104" s="12"/>
      <c r="AA104" s="1"/>
      <c r="AB104" s="30"/>
      <c r="AC104" s="93"/>
      <c r="AD104" s="93"/>
      <c r="AE104" s="93"/>
      <c r="AF104" s="93"/>
      <c r="AG104" s="11"/>
      <c r="AH104" s="11"/>
      <c r="AI104" s="11"/>
      <c r="AJ104" s="11"/>
      <c r="AK104" s="11"/>
      <c r="AL104" s="11"/>
      <c r="AM104" s="11"/>
      <c r="AN104" s="35"/>
      <c r="AO104" s="12"/>
      <c r="AP104" s="2"/>
      <c r="DH104" s="7"/>
      <c r="DI104" s="13"/>
      <c r="DJ104" s="14"/>
      <c r="DK104" s="7"/>
    </row>
    <row r="105" spans="2:115" s="8" customFormat="1" ht="18" customHeight="1">
      <c r="B105" s="9"/>
      <c r="C105" s="9"/>
      <c r="D105" s="11">
        <v>90</v>
      </c>
      <c r="E105" s="25">
        <f t="shared" si="2"/>
        <v>42659.68402777778</v>
      </c>
      <c r="F105" s="15">
        <f>'Countries and Timezone'!R92</f>
        <v>42659.68402777778</v>
      </c>
      <c r="G105" s="16" t="s">
        <v>61</v>
      </c>
      <c r="H105" s="10"/>
      <c r="I105" s="17"/>
      <c r="J105" s="29" t="s">
        <v>5</v>
      </c>
      <c r="K105" s="17"/>
      <c r="L105" s="10"/>
      <c r="M105" s="99" t="s">
        <v>79</v>
      </c>
      <c r="N105" s="10"/>
      <c r="O105" s="10"/>
      <c r="P105" s="10"/>
      <c r="Q105" s="177" t="s">
        <v>124</v>
      </c>
      <c r="R105" s="177"/>
      <c r="S105" s="177"/>
      <c r="T105" s="177"/>
      <c r="U105" s="177"/>
      <c r="V105" s="177"/>
      <c r="W105" s="177"/>
      <c r="X105" s="177"/>
      <c r="Y105" s="177"/>
      <c r="Z105" s="12"/>
      <c r="AA105" s="1"/>
      <c r="AB105" s="30"/>
      <c r="AC105" s="93"/>
      <c r="AD105" s="93"/>
      <c r="AE105" s="93"/>
      <c r="AF105" s="93"/>
      <c r="AG105" s="11"/>
      <c r="AH105" s="11"/>
      <c r="AI105" s="11"/>
      <c r="AJ105" s="11"/>
      <c r="AK105" s="11"/>
      <c r="AL105" s="11"/>
      <c r="AM105" s="11"/>
      <c r="AN105" s="35"/>
      <c r="AO105" s="12"/>
      <c r="AP105" s="2"/>
      <c r="DH105" s="7"/>
      <c r="DI105" s="13"/>
      <c r="DJ105" s="14"/>
      <c r="DK105" s="7"/>
    </row>
    <row r="106" spans="2:115" s="8" customFormat="1" ht="18" customHeight="1">
      <c r="B106" s="9"/>
      <c r="C106" s="9"/>
      <c r="D106" s="11">
        <v>91</v>
      </c>
      <c r="E106" s="25">
        <f t="shared" si="2"/>
        <v>42659.854166666664</v>
      </c>
      <c r="F106" s="15">
        <f>'Countries and Timezone'!R93</f>
        <v>42659.854166666664</v>
      </c>
      <c r="G106" s="16" t="s">
        <v>83</v>
      </c>
      <c r="H106" s="10"/>
      <c r="I106" s="17"/>
      <c r="J106" s="29" t="s">
        <v>5</v>
      </c>
      <c r="K106" s="17"/>
      <c r="L106" s="10"/>
      <c r="M106" s="99" t="s">
        <v>65</v>
      </c>
      <c r="N106" s="10"/>
      <c r="O106" s="10"/>
      <c r="P106" s="10"/>
      <c r="Q106" s="177" t="s">
        <v>117</v>
      </c>
      <c r="R106" s="177"/>
      <c r="S106" s="177"/>
      <c r="T106" s="177"/>
      <c r="U106" s="177"/>
      <c r="V106" s="177"/>
      <c r="W106" s="177"/>
      <c r="X106" s="177"/>
      <c r="Y106" s="177"/>
      <c r="Z106" s="12"/>
      <c r="AA106" s="1"/>
      <c r="AB106" s="30"/>
      <c r="AC106" s="93"/>
      <c r="AD106" s="93"/>
      <c r="AE106" s="93"/>
      <c r="AF106" s="93"/>
      <c r="AG106" s="11"/>
      <c r="AH106" s="11"/>
      <c r="AI106" s="11"/>
      <c r="AJ106" s="11"/>
      <c r="AK106" s="11"/>
      <c r="AL106" s="11"/>
      <c r="AM106" s="11"/>
      <c r="AN106" s="35"/>
      <c r="AO106" s="12"/>
      <c r="AP106" s="2"/>
      <c r="DH106" s="7"/>
      <c r="DI106" s="13"/>
      <c r="DJ106" s="14"/>
      <c r="DK106" s="7"/>
    </row>
    <row r="107" spans="2:115" s="8" customFormat="1" ht="18" customHeight="1">
      <c r="B107" s="9"/>
      <c r="C107" s="9"/>
      <c r="D107" s="11">
        <v>92</v>
      </c>
      <c r="E107" s="25">
        <f t="shared" si="2"/>
        <v>42660.854166666664</v>
      </c>
      <c r="F107" s="15">
        <f>'Countries and Timezone'!R94</f>
        <v>42660.854166666664</v>
      </c>
      <c r="G107" s="16" t="s">
        <v>73</v>
      </c>
      <c r="H107" s="10"/>
      <c r="I107" s="17"/>
      <c r="J107" s="29" t="s">
        <v>5</v>
      </c>
      <c r="K107" s="17"/>
      <c r="L107" s="10"/>
      <c r="M107" s="99" t="s">
        <v>147</v>
      </c>
      <c r="N107" s="10"/>
      <c r="O107" s="10"/>
      <c r="P107" s="10"/>
      <c r="Q107" s="177" t="s">
        <v>127</v>
      </c>
      <c r="R107" s="177"/>
      <c r="S107" s="177"/>
      <c r="T107" s="177"/>
      <c r="U107" s="177"/>
      <c r="V107" s="177"/>
      <c r="W107" s="177"/>
      <c r="X107" s="177"/>
      <c r="Y107" s="177"/>
      <c r="Z107" s="12"/>
      <c r="AA107" s="1"/>
      <c r="AB107" s="30"/>
      <c r="AC107" s="93"/>
      <c r="AD107" s="93"/>
      <c r="AE107" s="93"/>
      <c r="AF107" s="93"/>
      <c r="AG107" s="11"/>
      <c r="AH107" s="11"/>
      <c r="AI107" s="11"/>
      <c r="AJ107" s="11"/>
      <c r="AK107" s="11"/>
      <c r="AL107" s="11"/>
      <c r="AM107" s="11"/>
      <c r="AN107" s="35"/>
      <c r="AO107" s="12"/>
      <c r="AP107" s="2"/>
      <c r="DH107" s="7"/>
      <c r="DI107" s="13"/>
      <c r="DJ107" s="14"/>
      <c r="DK107" s="7"/>
    </row>
    <row r="108" spans="2:115" s="8" customFormat="1" ht="18" customHeight="1">
      <c r="B108" s="9"/>
      <c r="C108" s="9"/>
      <c r="D108" s="11">
        <v>93</v>
      </c>
      <c r="E108" s="25">
        <f t="shared" si="2"/>
        <v>42663.850694444445</v>
      </c>
      <c r="F108" s="15">
        <f>'Countries and Timezone'!R95</f>
        <v>42663.850694444445</v>
      </c>
      <c r="G108" s="16" t="s">
        <v>64</v>
      </c>
      <c r="H108" s="10"/>
      <c r="I108" s="17"/>
      <c r="J108" s="29" t="s">
        <v>5</v>
      </c>
      <c r="K108" s="17"/>
      <c r="L108" s="10"/>
      <c r="M108" s="99" t="s">
        <v>66</v>
      </c>
      <c r="N108" s="10"/>
      <c r="O108" s="10"/>
      <c r="P108" s="10"/>
      <c r="Q108" s="177" t="s">
        <v>141</v>
      </c>
      <c r="R108" s="177"/>
      <c r="S108" s="177"/>
      <c r="T108" s="177"/>
      <c r="U108" s="177"/>
      <c r="V108" s="177"/>
      <c r="W108" s="177"/>
      <c r="X108" s="177"/>
      <c r="Y108" s="177"/>
      <c r="Z108" s="12"/>
      <c r="AA108" s="1"/>
      <c r="AB108" s="30"/>
      <c r="AC108" s="93"/>
      <c r="AD108" s="93"/>
      <c r="AE108" s="93"/>
      <c r="AF108" s="93"/>
      <c r="AG108" s="11"/>
      <c r="AH108" s="11"/>
      <c r="AI108" s="11"/>
      <c r="AJ108" s="11"/>
      <c r="AK108" s="11"/>
      <c r="AL108" s="11"/>
      <c r="AM108" s="11"/>
      <c r="AN108" s="35"/>
      <c r="AO108" s="12"/>
      <c r="AP108" s="2"/>
      <c r="DH108" s="7"/>
      <c r="DI108" s="13"/>
      <c r="DJ108" s="14"/>
      <c r="DK108" s="7"/>
    </row>
    <row r="109" spans="2:115" s="8" customFormat="1" ht="18" customHeight="1">
      <c r="B109" s="9"/>
      <c r="C109" s="9"/>
      <c r="D109" s="11">
        <v>94</v>
      </c>
      <c r="E109" s="25">
        <f t="shared" si="2"/>
        <v>42666.395833333336</v>
      </c>
      <c r="F109" s="15">
        <f>'Countries and Timezone'!R96</f>
        <v>42666.395833333336</v>
      </c>
      <c r="G109" s="16" t="s">
        <v>80</v>
      </c>
      <c r="H109" s="10"/>
      <c r="I109" s="17"/>
      <c r="J109" s="29" t="s">
        <v>5</v>
      </c>
      <c r="K109" s="17"/>
      <c r="L109" s="10"/>
      <c r="M109" s="99" t="s">
        <v>87</v>
      </c>
      <c r="N109" s="10"/>
      <c r="O109" s="10"/>
      <c r="P109" s="10"/>
      <c r="Q109" s="177" t="s">
        <v>153</v>
      </c>
      <c r="R109" s="177"/>
      <c r="S109" s="177"/>
      <c r="T109" s="177"/>
      <c r="U109" s="177"/>
      <c r="V109" s="177"/>
      <c r="W109" s="177"/>
      <c r="X109" s="177"/>
      <c r="Y109" s="177"/>
      <c r="Z109" s="12"/>
      <c r="AA109" s="1"/>
      <c r="AB109" s="30"/>
      <c r="AC109" s="93"/>
      <c r="AD109" s="93"/>
      <c r="AE109" s="93"/>
      <c r="AF109" s="93"/>
      <c r="AG109" s="11"/>
      <c r="AH109" s="11"/>
      <c r="AI109" s="11"/>
      <c r="AJ109" s="11"/>
      <c r="AK109" s="11"/>
      <c r="AL109" s="11"/>
      <c r="AM109" s="11"/>
      <c r="AN109" s="35"/>
      <c r="AO109" s="12"/>
      <c r="AP109" s="2"/>
      <c r="DH109" s="7"/>
      <c r="DI109" s="13"/>
      <c r="DJ109" s="14"/>
      <c r="DK109" s="7"/>
    </row>
    <row r="110" spans="2:115" s="8" customFormat="1" ht="18" customHeight="1">
      <c r="B110" s="9"/>
      <c r="C110" s="9"/>
      <c r="D110" s="11">
        <v>95</v>
      </c>
      <c r="E110" s="25">
        <f t="shared" si="2"/>
        <v>42666.541666666664</v>
      </c>
      <c r="F110" s="15">
        <f>'Countries and Timezone'!R97</f>
        <v>42666.541666666664</v>
      </c>
      <c r="G110" s="16" t="s">
        <v>74</v>
      </c>
      <c r="H110" s="10"/>
      <c r="I110" s="17"/>
      <c r="J110" s="29" t="s">
        <v>5</v>
      </c>
      <c r="K110" s="17"/>
      <c r="L110" s="10"/>
      <c r="M110" s="99" t="s">
        <v>72</v>
      </c>
      <c r="N110" s="10"/>
      <c r="O110" s="10"/>
      <c r="P110" s="10"/>
      <c r="Q110" s="177" t="s">
        <v>140</v>
      </c>
      <c r="R110" s="177"/>
      <c r="S110" s="177"/>
      <c r="T110" s="177"/>
      <c r="U110" s="177"/>
      <c r="V110" s="177"/>
      <c r="W110" s="177"/>
      <c r="X110" s="177"/>
      <c r="Y110" s="177"/>
      <c r="Z110" s="12"/>
      <c r="AA110" s="1"/>
      <c r="AB110" s="30"/>
      <c r="AC110" s="93"/>
      <c r="AD110" s="93"/>
      <c r="AE110" s="93"/>
      <c r="AF110" s="93"/>
      <c r="AG110" s="11"/>
      <c r="AH110" s="11"/>
      <c r="AI110" s="11"/>
      <c r="AJ110" s="11"/>
      <c r="AK110" s="11"/>
      <c r="AL110" s="11"/>
      <c r="AM110" s="11"/>
      <c r="AN110" s="35"/>
      <c r="AO110" s="12"/>
      <c r="AP110" s="2"/>
      <c r="DH110" s="7"/>
      <c r="DI110" s="13"/>
      <c r="DJ110" s="14"/>
      <c r="DK110" s="7"/>
    </row>
    <row r="111" spans="2:115" s="8" customFormat="1" ht="18" customHeight="1">
      <c r="B111" s="9"/>
      <c r="C111" s="9"/>
      <c r="D111" s="11">
        <v>96</v>
      </c>
      <c r="E111" s="25">
        <f t="shared" si="2"/>
        <v>42666.541666666664</v>
      </c>
      <c r="F111" s="15">
        <f>'Countries and Timezone'!R98</f>
        <v>42666.541666666664</v>
      </c>
      <c r="G111" s="16" t="s">
        <v>86</v>
      </c>
      <c r="H111" s="10"/>
      <c r="I111" s="17"/>
      <c r="J111" s="29" t="s">
        <v>5</v>
      </c>
      <c r="K111" s="17"/>
      <c r="L111" s="10"/>
      <c r="M111" s="99" t="s">
        <v>82</v>
      </c>
      <c r="N111" s="10"/>
      <c r="O111" s="10"/>
      <c r="P111" s="10"/>
      <c r="Q111" s="177" t="s">
        <v>148</v>
      </c>
      <c r="R111" s="177"/>
      <c r="S111" s="177"/>
      <c r="T111" s="177"/>
      <c r="U111" s="177"/>
      <c r="V111" s="177"/>
      <c r="W111" s="177"/>
      <c r="X111" s="177"/>
      <c r="Y111" s="177"/>
      <c r="Z111" s="12"/>
      <c r="AA111" s="1"/>
      <c r="AB111" s="30"/>
      <c r="AC111" s="93"/>
      <c r="AD111" s="93"/>
      <c r="AE111" s="93"/>
      <c r="AF111" s="93"/>
      <c r="AG111" s="11"/>
      <c r="AH111" s="11"/>
      <c r="AI111" s="11"/>
      <c r="AJ111" s="11"/>
      <c r="AK111" s="11"/>
      <c r="AL111" s="11"/>
      <c r="AM111" s="11"/>
      <c r="AN111" s="35"/>
      <c r="AO111" s="12"/>
      <c r="AP111" s="2"/>
      <c r="DH111" s="7"/>
      <c r="DI111" s="13"/>
      <c r="DJ111" s="14"/>
      <c r="DK111" s="7"/>
    </row>
    <row r="112" spans="2:115" s="8" customFormat="1" ht="18" customHeight="1">
      <c r="B112" s="9"/>
      <c r="C112" s="9"/>
      <c r="D112" s="11">
        <v>97</v>
      </c>
      <c r="E112" s="25">
        <f t="shared" si="2"/>
        <v>42666.541666666664</v>
      </c>
      <c r="F112" s="15">
        <f>'Countries and Timezone'!R99</f>
        <v>42666.541666666664</v>
      </c>
      <c r="G112" s="16" t="s">
        <v>70</v>
      </c>
      <c r="H112" s="10"/>
      <c r="I112" s="17"/>
      <c r="J112" s="29" t="s">
        <v>5</v>
      </c>
      <c r="K112" s="17"/>
      <c r="L112" s="10"/>
      <c r="M112" s="99" t="s">
        <v>67</v>
      </c>
      <c r="N112" s="10"/>
      <c r="O112" s="10"/>
      <c r="P112" s="10"/>
      <c r="Q112" s="177" t="s">
        <v>118</v>
      </c>
      <c r="R112" s="177"/>
      <c r="S112" s="177"/>
      <c r="T112" s="177"/>
      <c r="U112" s="177"/>
      <c r="V112" s="177"/>
      <c r="W112" s="177"/>
      <c r="X112" s="177"/>
      <c r="Y112" s="177"/>
      <c r="Z112" s="12"/>
      <c r="AA112" s="1"/>
      <c r="AB112" s="30"/>
      <c r="AC112" s="93"/>
      <c r="AD112" s="93"/>
      <c r="AE112" s="93"/>
      <c r="AF112" s="93"/>
      <c r="AG112" s="11"/>
      <c r="AH112" s="11"/>
      <c r="AI112" s="11"/>
      <c r="AJ112" s="11"/>
      <c r="AK112" s="11"/>
      <c r="AL112" s="11"/>
      <c r="AM112" s="11"/>
      <c r="AN112" s="35"/>
      <c r="AO112" s="12"/>
      <c r="AP112" s="2"/>
      <c r="DH112" s="7"/>
      <c r="DI112" s="13"/>
      <c r="DJ112" s="14"/>
      <c r="DK112" s="7"/>
    </row>
    <row r="113" spans="2:115" s="8" customFormat="1" ht="18" customHeight="1">
      <c r="B113" s="9"/>
      <c r="C113" s="9"/>
      <c r="D113" s="11">
        <v>98</v>
      </c>
      <c r="E113" s="25">
        <f t="shared" si="2"/>
        <v>42666.541666666664</v>
      </c>
      <c r="F113" s="15">
        <f>'Countries and Timezone'!R100</f>
        <v>42666.541666666664</v>
      </c>
      <c r="G113" s="16" t="s">
        <v>71</v>
      </c>
      <c r="H113" s="10"/>
      <c r="I113" s="17"/>
      <c r="J113" s="29" t="s">
        <v>5</v>
      </c>
      <c r="K113" s="17"/>
      <c r="L113" s="10"/>
      <c r="M113" s="99" t="s">
        <v>69</v>
      </c>
      <c r="N113" s="10"/>
      <c r="O113" s="10"/>
      <c r="P113" s="10"/>
      <c r="Q113" s="177" t="s">
        <v>119</v>
      </c>
      <c r="R113" s="177"/>
      <c r="S113" s="177"/>
      <c r="T113" s="177"/>
      <c r="U113" s="177"/>
      <c r="V113" s="177"/>
      <c r="W113" s="177"/>
      <c r="X113" s="177"/>
      <c r="Y113" s="177"/>
      <c r="Z113" s="12"/>
      <c r="AA113" s="1"/>
      <c r="AB113" s="30"/>
      <c r="AC113" s="93"/>
      <c r="AD113" s="93"/>
      <c r="AE113" s="93"/>
      <c r="AF113" s="93"/>
      <c r="AG113" s="11"/>
      <c r="AH113" s="11"/>
      <c r="AI113" s="11"/>
      <c r="AJ113" s="11"/>
      <c r="AK113" s="11"/>
      <c r="AL113" s="11"/>
      <c r="AM113" s="11"/>
      <c r="AN113" s="35"/>
      <c r="AO113" s="12"/>
      <c r="AP113" s="2"/>
      <c r="DH113" s="7"/>
      <c r="DI113" s="13"/>
      <c r="DJ113" s="14"/>
      <c r="DK113" s="7"/>
    </row>
    <row r="114" spans="2:115" s="8" customFormat="1" ht="18" customHeight="1">
      <c r="B114" s="9"/>
      <c r="C114" s="9"/>
      <c r="D114" s="11">
        <v>99</v>
      </c>
      <c r="E114" s="25">
        <f t="shared" si="2"/>
        <v>42666.541666666664</v>
      </c>
      <c r="F114" s="15">
        <f>'Countries and Timezone'!R101</f>
        <v>42666.541666666664</v>
      </c>
      <c r="G114" s="16" t="s">
        <v>62</v>
      </c>
      <c r="H114" s="10"/>
      <c r="I114" s="17"/>
      <c r="J114" s="29" t="s">
        <v>5</v>
      </c>
      <c r="K114" s="17"/>
      <c r="L114" s="10"/>
      <c r="M114" s="99" t="s">
        <v>78</v>
      </c>
      <c r="N114" s="10"/>
      <c r="O114" s="10"/>
      <c r="P114" s="10"/>
      <c r="Q114" s="177" t="s">
        <v>142</v>
      </c>
      <c r="R114" s="177"/>
      <c r="S114" s="177"/>
      <c r="T114" s="177"/>
      <c r="U114" s="177"/>
      <c r="V114" s="177"/>
      <c r="W114" s="177"/>
      <c r="X114" s="177"/>
      <c r="Y114" s="177"/>
      <c r="Z114" s="12"/>
      <c r="AA114" s="1"/>
      <c r="AB114" s="30"/>
      <c r="AC114" s="93"/>
      <c r="AD114" s="93"/>
      <c r="AE114" s="93"/>
      <c r="AF114" s="93"/>
      <c r="AG114" s="11"/>
      <c r="AH114" s="11"/>
      <c r="AI114" s="11"/>
      <c r="AJ114" s="11"/>
      <c r="AK114" s="11"/>
      <c r="AL114" s="11"/>
      <c r="AM114" s="11"/>
      <c r="AN114" s="35"/>
      <c r="AO114" s="12"/>
      <c r="AP114" s="2"/>
      <c r="DH114" s="7"/>
      <c r="DI114" s="13"/>
      <c r="DJ114" s="14"/>
      <c r="DK114" s="7"/>
    </row>
    <row r="115" spans="2:115" s="8" customFormat="1" ht="18" customHeight="1">
      <c r="B115" s="9"/>
      <c r="C115" s="9"/>
      <c r="D115" s="11">
        <v>100</v>
      </c>
      <c r="E115" s="25">
        <f t="shared" si="2"/>
        <v>42666.541666666664</v>
      </c>
      <c r="F115" s="15">
        <f>'Countries and Timezone'!R102</f>
        <v>42666.541666666664</v>
      </c>
      <c r="G115" s="16" t="s">
        <v>63</v>
      </c>
      <c r="H115" s="10"/>
      <c r="I115" s="17"/>
      <c r="J115" s="29" t="s">
        <v>5</v>
      </c>
      <c r="K115" s="17"/>
      <c r="L115" s="10"/>
      <c r="M115" s="99" t="s">
        <v>73</v>
      </c>
      <c r="N115" s="10"/>
      <c r="O115" s="10"/>
      <c r="P115" s="10"/>
      <c r="Q115" s="177" t="s">
        <v>121</v>
      </c>
      <c r="R115" s="177"/>
      <c r="S115" s="177"/>
      <c r="T115" s="177"/>
      <c r="U115" s="177"/>
      <c r="V115" s="177"/>
      <c r="W115" s="177"/>
      <c r="X115" s="177"/>
      <c r="Y115" s="177"/>
      <c r="Z115" s="12"/>
      <c r="AA115" s="1"/>
      <c r="AB115" s="30"/>
      <c r="AC115" s="93"/>
      <c r="AD115" s="93"/>
      <c r="AE115" s="93"/>
      <c r="AF115" s="93"/>
      <c r="AG115" s="11"/>
      <c r="AH115" s="11"/>
      <c r="AI115" s="11"/>
      <c r="AJ115" s="11"/>
      <c r="AK115" s="11"/>
      <c r="AL115" s="11"/>
      <c r="AM115" s="11"/>
      <c r="AN115" s="35"/>
      <c r="AO115" s="12"/>
      <c r="AP115" s="2"/>
      <c r="DH115" s="7"/>
      <c r="DI115" s="13"/>
      <c r="DJ115" s="14"/>
      <c r="DK115" s="7"/>
    </row>
    <row r="116" spans="2:115" s="8" customFormat="1" ht="18" customHeight="1">
      <c r="B116" s="9"/>
      <c r="C116" s="9"/>
      <c r="D116" s="11">
        <v>101</v>
      </c>
      <c r="E116" s="25">
        <f t="shared" si="2"/>
        <v>42666.541666666664</v>
      </c>
      <c r="F116" s="15">
        <f>'Countries and Timezone'!R103</f>
        <v>42666.541666666664</v>
      </c>
      <c r="G116" s="16" t="s">
        <v>76</v>
      </c>
      <c r="H116" s="10"/>
      <c r="I116" s="17"/>
      <c r="J116" s="29" t="s">
        <v>5</v>
      </c>
      <c r="K116" s="17"/>
      <c r="L116" s="10"/>
      <c r="M116" s="99" t="s">
        <v>75</v>
      </c>
      <c r="N116" s="10"/>
      <c r="O116" s="10"/>
      <c r="P116" s="10"/>
      <c r="Q116" s="177" t="s">
        <v>122</v>
      </c>
      <c r="R116" s="177"/>
      <c r="S116" s="177"/>
      <c r="T116" s="177"/>
      <c r="U116" s="177"/>
      <c r="V116" s="177"/>
      <c r="W116" s="177"/>
      <c r="X116" s="177"/>
      <c r="Y116" s="177"/>
      <c r="Z116" s="12"/>
      <c r="AA116" s="1"/>
      <c r="AB116" s="30"/>
      <c r="AC116" s="93"/>
      <c r="AD116" s="93"/>
      <c r="AE116" s="93"/>
      <c r="AF116" s="93"/>
      <c r="AG116" s="11"/>
      <c r="AH116" s="11"/>
      <c r="AI116" s="11"/>
      <c r="AJ116" s="11"/>
      <c r="AK116" s="11"/>
      <c r="AL116" s="11"/>
      <c r="AM116" s="11"/>
      <c r="AN116" s="35"/>
      <c r="AO116" s="12"/>
      <c r="AP116" s="2"/>
      <c r="DH116" s="7"/>
      <c r="DI116" s="13"/>
      <c r="DJ116" s="14"/>
      <c r="DK116" s="7"/>
    </row>
    <row r="117" spans="2:115" s="8" customFormat="1" ht="18" customHeight="1">
      <c r="B117" s="9"/>
      <c r="C117" s="9"/>
      <c r="D117" s="11">
        <v>102</v>
      </c>
      <c r="E117" s="25">
        <f t="shared" si="2"/>
        <v>42666.541666666664</v>
      </c>
      <c r="F117" s="15">
        <f>'Countries and Timezone'!R104</f>
        <v>42666.541666666664</v>
      </c>
      <c r="G117" s="16" t="s">
        <v>83</v>
      </c>
      <c r="H117" s="10"/>
      <c r="I117" s="17"/>
      <c r="J117" s="29" t="s">
        <v>5</v>
      </c>
      <c r="K117" s="17"/>
      <c r="L117" s="10"/>
      <c r="M117" s="99" t="s">
        <v>77</v>
      </c>
      <c r="N117" s="10"/>
      <c r="O117" s="10"/>
      <c r="P117" s="10"/>
      <c r="Q117" s="177" t="s">
        <v>123</v>
      </c>
      <c r="R117" s="177"/>
      <c r="S117" s="177"/>
      <c r="T117" s="177"/>
      <c r="U117" s="177"/>
      <c r="V117" s="177"/>
      <c r="W117" s="177"/>
      <c r="X117" s="177"/>
      <c r="Y117" s="177"/>
      <c r="Z117" s="12"/>
      <c r="AA117" s="1"/>
      <c r="AB117" s="30"/>
      <c r="AC117" s="93"/>
      <c r="AD117" s="93"/>
      <c r="AE117" s="93"/>
      <c r="AF117" s="93"/>
      <c r="AG117" s="11"/>
      <c r="AH117" s="11"/>
      <c r="AI117" s="11"/>
      <c r="AJ117" s="11"/>
      <c r="AK117" s="11"/>
      <c r="AL117" s="11"/>
      <c r="AM117" s="11"/>
      <c r="AN117" s="35"/>
      <c r="AO117" s="12"/>
      <c r="AP117" s="2"/>
      <c r="DH117" s="7"/>
      <c r="DI117" s="13"/>
      <c r="DJ117" s="14"/>
      <c r="DK117" s="7"/>
    </row>
    <row r="118" spans="2:115" s="8" customFormat="1" ht="18" customHeight="1">
      <c r="B118" s="9"/>
      <c r="C118" s="9"/>
      <c r="D118" s="11">
        <v>103</v>
      </c>
      <c r="E118" s="25">
        <f t="shared" si="2"/>
        <v>42666.67013888889</v>
      </c>
      <c r="F118" s="15">
        <f>'Countries and Timezone'!R105</f>
        <v>42666.67013888889</v>
      </c>
      <c r="G118" s="16" t="s">
        <v>68</v>
      </c>
      <c r="H118" s="10"/>
      <c r="I118" s="17"/>
      <c r="J118" s="29" t="s">
        <v>5</v>
      </c>
      <c r="K118" s="17"/>
      <c r="L118" s="10"/>
      <c r="M118" s="99" t="s">
        <v>61</v>
      </c>
      <c r="N118" s="10"/>
      <c r="O118" s="10"/>
      <c r="P118" s="10"/>
      <c r="Q118" s="177" t="s">
        <v>115</v>
      </c>
      <c r="R118" s="177"/>
      <c r="S118" s="177"/>
      <c r="T118" s="177"/>
      <c r="U118" s="177"/>
      <c r="V118" s="177"/>
      <c r="W118" s="177"/>
      <c r="X118" s="177"/>
      <c r="Y118" s="177"/>
      <c r="Z118" s="12"/>
      <c r="AA118" s="1"/>
      <c r="AB118" s="30"/>
      <c r="AC118" s="93"/>
      <c r="AD118" s="93"/>
      <c r="AE118" s="93"/>
      <c r="AF118" s="93"/>
      <c r="AG118" s="11"/>
      <c r="AH118" s="11"/>
      <c r="AI118" s="11"/>
      <c r="AJ118" s="11"/>
      <c r="AK118" s="11"/>
      <c r="AL118" s="11"/>
      <c r="AM118" s="11"/>
      <c r="AN118" s="35"/>
      <c r="AO118" s="12"/>
      <c r="AP118" s="2"/>
      <c r="DH118" s="7"/>
      <c r="DI118" s="13"/>
      <c r="DJ118" s="14"/>
      <c r="DK118" s="7"/>
    </row>
    <row r="119" spans="2:115" s="8" customFormat="1" ht="18" customHeight="1">
      <c r="B119" s="9"/>
      <c r="C119" s="9"/>
      <c r="D119" s="11">
        <v>104</v>
      </c>
      <c r="E119" s="25">
        <f t="shared" si="2"/>
        <v>42666.67013888889</v>
      </c>
      <c r="F119" s="15">
        <f>'Countries and Timezone'!R106</f>
        <v>42666.67013888889</v>
      </c>
      <c r="G119" s="16" t="s">
        <v>60</v>
      </c>
      <c r="H119" s="10"/>
      <c r="I119" s="17"/>
      <c r="J119" s="29" t="s">
        <v>5</v>
      </c>
      <c r="K119" s="17"/>
      <c r="L119" s="10"/>
      <c r="M119" s="99" t="s">
        <v>88</v>
      </c>
      <c r="N119" s="10"/>
      <c r="O119" s="10"/>
      <c r="P119" s="10"/>
      <c r="Q119" s="177" t="s">
        <v>129</v>
      </c>
      <c r="R119" s="177"/>
      <c r="S119" s="177"/>
      <c r="T119" s="177"/>
      <c r="U119" s="177"/>
      <c r="V119" s="177"/>
      <c r="W119" s="177"/>
      <c r="X119" s="177"/>
      <c r="Y119" s="177"/>
      <c r="Z119" s="12"/>
      <c r="AA119" s="1"/>
      <c r="AB119" s="30"/>
      <c r="AC119" s="93"/>
      <c r="AD119" s="93"/>
      <c r="AE119" s="93"/>
      <c r="AF119" s="93"/>
      <c r="AG119" s="11"/>
      <c r="AH119" s="11"/>
      <c r="AI119" s="11"/>
      <c r="AJ119" s="11"/>
      <c r="AK119" s="11"/>
      <c r="AL119" s="11"/>
      <c r="AM119" s="11"/>
      <c r="AN119" s="35"/>
      <c r="AO119" s="12"/>
      <c r="AP119" s="2"/>
      <c r="DH119" s="7"/>
      <c r="DI119" s="13"/>
      <c r="DJ119" s="14"/>
      <c r="DK119" s="7"/>
    </row>
    <row r="120" spans="2:115" s="8" customFormat="1" ht="18" customHeight="1">
      <c r="B120" s="9"/>
      <c r="C120" s="9"/>
      <c r="D120" s="11">
        <v>105</v>
      </c>
      <c r="E120" s="25">
        <f t="shared" si="2"/>
        <v>42666.68402777778</v>
      </c>
      <c r="F120" s="15">
        <f>'Countries and Timezone'!R107</f>
        <v>42666.68402777778</v>
      </c>
      <c r="G120" s="16" t="s">
        <v>84</v>
      </c>
      <c r="H120" s="10"/>
      <c r="I120" s="17"/>
      <c r="J120" s="29" t="s">
        <v>5</v>
      </c>
      <c r="K120" s="17"/>
      <c r="L120" s="10"/>
      <c r="M120" s="99" t="s">
        <v>85</v>
      </c>
      <c r="N120" s="10"/>
      <c r="O120" s="10"/>
      <c r="P120" s="10"/>
      <c r="Q120" s="177" t="s">
        <v>134</v>
      </c>
      <c r="R120" s="177"/>
      <c r="S120" s="177"/>
      <c r="T120" s="177"/>
      <c r="U120" s="177"/>
      <c r="V120" s="177"/>
      <c r="W120" s="177"/>
      <c r="X120" s="177"/>
      <c r="Y120" s="177"/>
      <c r="Z120" s="12"/>
      <c r="AA120" s="1"/>
      <c r="AB120" s="30"/>
      <c r="AC120" s="93"/>
      <c r="AD120" s="93"/>
      <c r="AE120" s="93"/>
      <c r="AF120" s="93"/>
      <c r="AG120" s="11"/>
      <c r="AH120" s="11"/>
      <c r="AI120" s="11"/>
      <c r="AJ120" s="11"/>
      <c r="AK120" s="11"/>
      <c r="AL120" s="11"/>
      <c r="AM120" s="11"/>
      <c r="AN120" s="35"/>
      <c r="AO120" s="12"/>
      <c r="AP120" s="2"/>
      <c r="DH120" s="7"/>
      <c r="DI120" s="13"/>
      <c r="DJ120" s="14"/>
      <c r="DK120" s="7"/>
    </row>
    <row r="121" spans="2:115" s="8" customFormat="1" ht="18" customHeight="1">
      <c r="B121" s="9"/>
      <c r="C121" s="9"/>
      <c r="D121" s="11">
        <v>106</v>
      </c>
      <c r="E121" s="25">
        <f t="shared" si="2"/>
        <v>42666.854166666664</v>
      </c>
      <c r="F121" s="15">
        <f>'Countries and Timezone'!R108</f>
        <v>42666.854166666664</v>
      </c>
      <c r="G121" s="16" t="s">
        <v>79</v>
      </c>
      <c r="H121" s="10"/>
      <c r="I121" s="17"/>
      <c r="J121" s="29" t="s">
        <v>5</v>
      </c>
      <c r="K121" s="17"/>
      <c r="L121" s="10"/>
      <c r="M121" s="99" t="s">
        <v>147</v>
      </c>
      <c r="N121" s="10"/>
      <c r="O121" s="10"/>
      <c r="P121" s="10"/>
      <c r="Q121" s="177" t="s">
        <v>127</v>
      </c>
      <c r="R121" s="177"/>
      <c r="S121" s="177"/>
      <c r="T121" s="177"/>
      <c r="U121" s="177"/>
      <c r="V121" s="177"/>
      <c r="W121" s="177"/>
      <c r="X121" s="177"/>
      <c r="Y121" s="177"/>
      <c r="Z121" s="12"/>
      <c r="AA121" s="1"/>
      <c r="AB121" s="30"/>
      <c r="AC121" s="93"/>
      <c r="AD121" s="93"/>
      <c r="AE121" s="93"/>
      <c r="AF121" s="93"/>
      <c r="AG121" s="11"/>
      <c r="AH121" s="11"/>
      <c r="AI121" s="11"/>
      <c r="AJ121" s="11"/>
      <c r="AK121" s="11"/>
      <c r="AL121" s="11"/>
      <c r="AM121" s="11"/>
      <c r="AN121" s="35"/>
      <c r="AO121" s="12"/>
      <c r="AP121" s="2"/>
      <c r="DH121" s="7"/>
      <c r="DI121" s="13"/>
      <c r="DJ121" s="14"/>
      <c r="DK121" s="7"/>
    </row>
    <row r="122" spans="2:115" s="8" customFormat="1" ht="18" customHeight="1">
      <c r="B122" s="9"/>
      <c r="C122" s="9"/>
      <c r="D122" s="11">
        <v>107</v>
      </c>
      <c r="E122" s="25">
        <f t="shared" si="2"/>
        <v>42667.854166666664</v>
      </c>
      <c r="F122" s="15">
        <f>'Countries and Timezone'!R109</f>
        <v>42667.854166666664</v>
      </c>
      <c r="G122" s="16" t="s">
        <v>65</v>
      </c>
      <c r="H122" s="10"/>
      <c r="I122" s="17"/>
      <c r="J122" s="29" t="s">
        <v>5</v>
      </c>
      <c r="K122" s="17"/>
      <c r="L122" s="10"/>
      <c r="M122" s="99" t="s">
        <v>59</v>
      </c>
      <c r="N122" s="10"/>
      <c r="O122" s="10"/>
      <c r="P122" s="10"/>
      <c r="Q122" s="177" t="s">
        <v>114</v>
      </c>
      <c r="R122" s="177"/>
      <c r="S122" s="177"/>
      <c r="T122" s="177"/>
      <c r="U122" s="177"/>
      <c r="V122" s="177"/>
      <c r="W122" s="177"/>
      <c r="X122" s="177"/>
      <c r="Y122" s="177"/>
      <c r="Z122" s="12"/>
      <c r="AA122" s="1"/>
      <c r="AB122" s="30"/>
      <c r="AC122" s="93"/>
      <c r="AD122" s="93"/>
      <c r="AE122" s="93"/>
      <c r="AF122" s="93"/>
      <c r="AG122" s="11"/>
      <c r="AH122" s="11"/>
      <c r="AI122" s="11"/>
      <c r="AJ122" s="11"/>
      <c r="AK122" s="11"/>
      <c r="AL122" s="11"/>
      <c r="AM122" s="11"/>
      <c r="AN122" s="35"/>
      <c r="AO122" s="12"/>
      <c r="AP122" s="2"/>
      <c r="DH122" s="7"/>
      <c r="DI122" s="13"/>
      <c r="DJ122" s="14"/>
      <c r="DK122" s="7"/>
    </row>
    <row r="123" spans="2:115" s="8" customFormat="1" ht="18" customHeight="1">
      <c r="B123" s="9"/>
      <c r="C123" s="9"/>
      <c r="D123" s="11">
        <v>108</v>
      </c>
      <c r="E123" s="25">
        <f t="shared" si="2"/>
        <v>42670.850694444445</v>
      </c>
      <c r="F123" s="15">
        <f>'Countries and Timezone'!R110</f>
        <v>42670.850694444445</v>
      </c>
      <c r="G123" s="16" t="s">
        <v>67</v>
      </c>
      <c r="H123" s="10"/>
      <c r="I123" s="17"/>
      <c r="J123" s="29" t="s">
        <v>5</v>
      </c>
      <c r="K123" s="17"/>
      <c r="L123" s="10"/>
      <c r="M123" s="99" t="s">
        <v>77</v>
      </c>
      <c r="N123" s="10"/>
      <c r="O123" s="10"/>
      <c r="P123" s="10"/>
      <c r="Q123" s="177" t="s">
        <v>123</v>
      </c>
      <c r="R123" s="177"/>
      <c r="S123" s="177"/>
      <c r="T123" s="177"/>
      <c r="U123" s="177"/>
      <c r="V123" s="177"/>
      <c r="W123" s="177"/>
      <c r="X123" s="177"/>
      <c r="Y123" s="177"/>
      <c r="Z123" s="12"/>
      <c r="AA123" s="1"/>
      <c r="AB123" s="30"/>
      <c r="AC123" s="93"/>
      <c r="AD123" s="93"/>
      <c r="AE123" s="93"/>
      <c r="AF123" s="93"/>
      <c r="AG123" s="11"/>
      <c r="AH123" s="11"/>
      <c r="AI123" s="11"/>
      <c r="AJ123" s="11"/>
      <c r="AK123" s="11"/>
      <c r="AL123" s="11"/>
      <c r="AM123" s="11"/>
      <c r="AN123" s="35"/>
      <c r="AO123" s="12"/>
      <c r="AP123" s="2"/>
      <c r="DH123" s="7"/>
      <c r="DI123" s="13"/>
      <c r="DJ123" s="14"/>
      <c r="DK123" s="7"/>
    </row>
    <row r="124" spans="2:115" s="8" customFormat="1" ht="18" customHeight="1">
      <c r="B124" s="9"/>
      <c r="C124" s="9"/>
      <c r="D124" s="11">
        <v>109</v>
      </c>
      <c r="E124" s="25">
        <f t="shared" si="2"/>
        <v>42673.395833333336</v>
      </c>
      <c r="F124" s="15">
        <f>'Countries and Timezone'!R111</f>
        <v>42673.395833333336</v>
      </c>
      <c r="G124" s="16" t="s">
        <v>86</v>
      </c>
      <c r="H124" s="10"/>
      <c r="I124" s="17"/>
      <c r="J124" s="29" t="s">
        <v>5</v>
      </c>
      <c r="K124" s="17"/>
      <c r="L124" s="10"/>
      <c r="M124" s="99" t="s">
        <v>72</v>
      </c>
      <c r="N124" s="10"/>
      <c r="O124" s="10"/>
      <c r="P124" s="10"/>
      <c r="Q124" s="177" t="s">
        <v>152</v>
      </c>
      <c r="R124" s="177"/>
      <c r="S124" s="177"/>
      <c r="T124" s="177"/>
      <c r="U124" s="177"/>
      <c r="V124" s="177"/>
      <c r="W124" s="177"/>
      <c r="X124" s="177"/>
      <c r="Y124" s="177"/>
      <c r="Z124" s="12"/>
      <c r="AA124" s="1"/>
      <c r="AB124" s="30"/>
      <c r="AC124" s="93"/>
      <c r="AD124" s="93"/>
      <c r="AE124" s="93"/>
      <c r="AF124" s="93"/>
      <c r="AG124" s="11"/>
      <c r="AH124" s="11"/>
      <c r="AI124" s="11"/>
      <c r="AJ124" s="11"/>
      <c r="AK124" s="11"/>
      <c r="AL124" s="11"/>
      <c r="AM124" s="11"/>
      <c r="AN124" s="35"/>
      <c r="AO124" s="12"/>
      <c r="AP124" s="2"/>
      <c r="DH124" s="7"/>
      <c r="DI124" s="13"/>
      <c r="DJ124" s="14"/>
      <c r="DK124" s="7"/>
    </row>
    <row r="125" spans="2:115" s="8" customFormat="1" ht="18" customHeight="1">
      <c r="B125" s="9"/>
      <c r="C125" s="9"/>
      <c r="D125" s="11">
        <v>110</v>
      </c>
      <c r="E125" s="25">
        <f t="shared" si="2"/>
        <v>42673.541666666664</v>
      </c>
      <c r="F125" s="15">
        <f>'Countries and Timezone'!R112</f>
        <v>42673.541666666664</v>
      </c>
      <c r="G125" s="16" t="s">
        <v>66</v>
      </c>
      <c r="H125" s="10"/>
      <c r="I125" s="17"/>
      <c r="J125" s="29" t="s">
        <v>5</v>
      </c>
      <c r="K125" s="17"/>
      <c r="L125" s="10"/>
      <c r="M125" s="99" t="s">
        <v>61</v>
      </c>
      <c r="N125" s="10"/>
      <c r="O125" s="10"/>
      <c r="P125" s="10"/>
      <c r="Q125" s="177" t="s">
        <v>115</v>
      </c>
      <c r="R125" s="177"/>
      <c r="S125" s="177"/>
      <c r="T125" s="177"/>
      <c r="U125" s="177"/>
      <c r="V125" s="177"/>
      <c r="W125" s="177"/>
      <c r="X125" s="177"/>
      <c r="Y125" s="177"/>
      <c r="Z125" s="12"/>
      <c r="AA125" s="1"/>
      <c r="AB125" s="30"/>
      <c r="AC125" s="93"/>
      <c r="AD125" s="93"/>
      <c r="AE125" s="93"/>
      <c r="AF125" s="93"/>
      <c r="AG125" s="11"/>
      <c r="AH125" s="11"/>
      <c r="AI125" s="11"/>
      <c r="AJ125" s="11"/>
      <c r="AK125" s="11"/>
      <c r="AL125" s="11"/>
      <c r="AM125" s="11"/>
      <c r="AN125" s="35"/>
      <c r="AO125" s="12"/>
      <c r="AP125" s="2"/>
      <c r="DH125" s="7"/>
      <c r="DI125" s="13"/>
      <c r="DJ125" s="14"/>
      <c r="DK125" s="7"/>
    </row>
    <row r="126" spans="2:115" s="8" customFormat="1" ht="18" customHeight="1">
      <c r="B126" s="9"/>
      <c r="C126" s="9"/>
      <c r="D126" s="11">
        <v>111</v>
      </c>
      <c r="E126" s="25">
        <f t="shared" si="2"/>
        <v>42673.541666666664</v>
      </c>
      <c r="F126" s="15">
        <f>'Countries and Timezone'!R113</f>
        <v>42673.541666666664</v>
      </c>
      <c r="G126" s="16" t="s">
        <v>84</v>
      </c>
      <c r="H126" s="10"/>
      <c r="I126" s="17"/>
      <c r="J126" s="29" t="s">
        <v>5</v>
      </c>
      <c r="K126" s="17"/>
      <c r="L126" s="10"/>
      <c r="M126" s="99" t="s">
        <v>62</v>
      </c>
      <c r="N126" s="10"/>
      <c r="O126" s="10"/>
      <c r="P126" s="10"/>
      <c r="Q126" s="177" t="s">
        <v>130</v>
      </c>
      <c r="R126" s="177"/>
      <c r="S126" s="177"/>
      <c r="T126" s="177"/>
      <c r="U126" s="177"/>
      <c r="V126" s="177"/>
      <c r="W126" s="177"/>
      <c r="X126" s="177"/>
      <c r="Y126" s="177"/>
      <c r="Z126" s="12"/>
      <c r="AA126" s="1"/>
      <c r="AB126" s="30"/>
      <c r="AC126" s="93"/>
      <c r="AD126" s="93"/>
      <c r="AE126" s="93"/>
      <c r="AF126" s="93"/>
      <c r="AG126" s="11"/>
      <c r="AH126" s="11"/>
      <c r="AI126" s="11"/>
      <c r="AJ126" s="11"/>
      <c r="AK126" s="11"/>
      <c r="AL126" s="11"/>
      <c r="AM126" s="11"/>
      <c r="AN126" s="35"/>
      <c r="AO126" s="12"/>
      <c r="AP126" s="2"/>
      <c r="DH126" s="7"/>
      <c r="DI126" s="13"/>
      <c r="DJ126" s="14"/>
      <c r="DK126" s="7"/>
    </row>
    <row r="127" spans="2:115" s="8" customFormat="1" ht="18" customHeight="1">
      <c r="B127" s="9"/>
      <c r="C127" s="9"/>
      <c r="D127" s="11">
        <v>112</v>
      </c>
      <c r="E127" s="25">
        <f t="shared" si="2"/>
        <v>42673.541666666664</v>
      </c>
      <c r="F127" s="15">
        <f>'Countries and Timezone'!R114</f>
        <v>42673.541666666664</v>
      </c>
      <c r="G127" s="16" t="s">
        <v>73</v>
      </c>
      <c r="H127" s="10"/>
      <c r="I127" s="17"/>
      <c r="J127" s="29" t="s">
        <v>5</v>
      </c>
      <c r="K127" s="17"/>
      <c r="L127" s="10"/>
      <c r="M127" s="99" t="s">
        <v>74</v>
      </c>
      <c r="N127" s="10"/>
      <c r="O127" s="10"/>
      <c r="P127" s="10"/>
      <c r="Q127" s="177" t="s">
        <v>132</v>
      </c>
      <c r="R127" s="177"/>
      <c r="S127" s="177"/>
      <c r="T127" s="177"/>
      <c r="U127" s="177"/>
      <c r="V127" s="177"/>
      <c r="W127" s="177"/>
      <c r="X127" s="177"/>
      <c r="Y127" s="177"/>
      <c r="Z127" s="12"/>
      <c r="AA127" s="1"/>
      <c r="AB127" s="30"/>
      <c r="AC127" s="93"/>
      <c r="AD127" s="93"/>
      <c r="AE127" s="93"/>
      <c r="AF127" s="93"/>
      <c r="AG127" s="11"/>
      <c r="AH127" s="11"/>
      <c r="AI127" s="11"/>
      <c r="AJ127" s="11"/>
      <c r="AK127" s="11"/>
      <c r="AL127" s="11"/>
      <c r="AM127" s="11"/>
      <c r="AN127" s="35"/>
      <c r="AO127" s="12"/>
      <c r="AP127" s="2"/>
      <c r="DH127" s="7"/>
      <c r="DI127" s="13"/>
      <c r="DJ127" s="14"/>
      <c r="DK127" s="7"/>
    </row>
    <row r="128" spans="2:115" s="8" customFormat="1" ht="18" customHeight="1">
      <c r="B128" s="9"/>
      <c r="C128" s="9"/>
      <c r="D128" s="11">
        <v>113</v>
      </c>
      <c r="E128" s="25">
        <f t="shared" si="2"/>
        <v>42673.541666666664</v>
      </c>
      <c r="F128" s="15">
        <f>'Countries and Timezone'!R115</f>
        <v>42673.541666666664</v>
      </c>
      <c r="G128" s="16" t="s">
        <v>82</v>
      </c>
      <c r="H128" s="10"/>
      <c r="I128" s="17"/>
      <c r="J128" s="29" t="s">
        <v>5</v>
      </c>
      <c r="K128" s="17"/>
      <c r="L128" s="10"/>
      <c r="M128" s="99" t="s">
        <v>65</v>
      </c>
      <c r="N128" s="10"/>
      <c r="O128" s="10"/>
      <c r="P128" s="10"/>
      <c r="Q128" s="177" t="s">
        <v>117</v>
      </c>
      <c r="R128" s="177"/>
      <c r="S128" s="177"/>
      <c r="T128" s="177"/>
      <c r="U128" s="177"/>
      <c r="V128" s="177"/>
      <c r="W128" s="177"/>
      <c r="X128" s="177"/>
      <c r="Y128" s="177"/>
      <c r="Z128" s="12"/>
      <c r="AA128" s="1"/>
      <c r="AB128" s="30"/>
      <c r="AC128" s="93"/>
      <c r="AD128" s="93"/>
      <c r="AE128" s="93"/>
      <c r="AF128" s="93"/>
      <c r="AG128" s="11"/>
      <c r="AH128" s="11"/>
      <c r="AI128" s="11"/>
      <c r="AJ128" s="11"/>
      <c r="AK128" s="11"/>
      <c r="AL128" s="11"/>
      <c r="AM128" s="11"/>
      <c r="AN128" s="35"/>
      <c r="AO128" s="12"/>
      <c r="AP128" s="2"/>
      <c r="DH128" s="7"/>
      <c r="DI128" s="13"/>
      <c r="DJ128" s="14"/>
      <c r="DK128" s="7"/>
    </row>
    <row r="129" spans="2:115" s="8" customFormat="1" ht="18" customHeight="1">
      <c r="B129" s="9"/>
      <c r="C129" s="9"/>
      <c r="D129" s="11">
        <v>114</v>
      </c>
      <c r="E129" s="25">
        <f t="shared" si="2"/>
        <v>42673.541666666664</v>
      </c>
      <c r="F129" s="15">
        <f>'Countries and Timezone'!R116</f>
        <v>42673.541666666664</v>
      </c>
      <c r="G129" s="16" t="s">
        <v>69</v>
      </c>
      <c r="H129" s="10"/>
      <c r="I129" s="17"/>
      <c r="J129" s="29" t="s">
        <v>5</v>
      </c>
      <c r="K129" s="17"/>
      <c r="L129" s="10"/>
      <c r="M129" s="99" t="s">
        <v>83</v>
      </c>
      <c r="N129" s="10"/>
      <c r="O129" s="10"/>
      <c r="P129" s="10"/>
      <c r="Q129" s="177" t="s">
        <v>126</v>
      </c>
      <c r="R129" s="177"/>
      <c r="S129" s="177"/>
      <c r="T129" s="177"/>
      <c r="U129" s="177"/>
      <c r="V129" s="177"/>
      <c r="W129" s="177"/>
      <c r="X129" s="177"/>
      <c r="Y129" s="177"/>
      <c r="Z129" s="12"/>
      <c r="AA129" s="1"/>
      <c r="AB129" s="30"/>
      <c r="AC129" s="93"/>
      <c r="AD129" s="93"/>
      <c r="AE129" s="93"/>
      <c r="AF129" s="93"/>
      <c r="AG129" s="11"/>
      <c r="AH129" s="11"/>
      <c r="AI129" s="11"/>
      <c r="AJ129" s="11"/>
      <c r="AK129" s="11"/>
      <c r="AL129" s="11"/>
      <c r="AM129" s="11"/>
      <c r="AN129" s="35"/>
      <c r="AO129" s="12"/>
      <c r="AP129" s="2"/>
      <c r="DH129" s="7"/>
      <c r="DI129" s="13"/>
      <c r="DJ129" s="14"/>
      <c r="DK129" s="7"/>
    </row>
    <row r="130" spans="2:115" s="8" customFormat="1" ht="18" customHeight="1">
      <c r="B130" s="9"/>
      <c r="C130" s="9"/>
      <c r="D130" s="11">
        <v>115</v>
      </c>
      <c r="E130" s="25">
        <f t="shared" si="2"/>
        <v>42673.541666666664</v>
      </c>
      <c r="F130" s="15">
        <f>'Countries and Timezone'!R117</f>
        <v>42673.541666666664</v>
      </c>
      <c r="G130" s="16" t="s">
        <v>79</v>
      </c>
      <c r="H130" s="10"/>
      <c r="I130" s="17"/>
      <c r="J130" s="29" t="s">
        <v>5</v>
      </c>
      <c r="K130" s="17"/>
      <c r="L130" s="10"/>
      <c r="M130" s="99" t="s">
        <v>71</v>
      </c>
      <c r="N130" s="10"/>
      <c r="O130" s="10"/>
      <c r="P130" s="10"/>
      <c r="Q130" s="177" t="s">
        <v>120</v>
      </c>
      <c r="R130" s="177"/>
      <c r="S130" s="177"/>
      <c r="T130" s="177"/>
      <c r="U130" s="177"/>
      <c r="V130" s="177"/>
      <c r="W130" s="177"/>
      <c r="X130" s="177"/>
      <c r="Y130" s="177"/>
      <c r="Z130" s="12"/>
      <c r="AA130" s="1"/>
      <c r="AB130" s="30"/>
      <c r="AC130" s="93"/>
      <c r="AD130" s="93"/>
      <c r="AE130" s="93"/>
      <c r="AF130" s="93"/>
      <c r="AG130" s="11"/>
      <c r="AH130" s="11"/>
      <c r="AI130" s="11"/>
      <c r="AJ130" s="11"/>
      <c r="AK130" s="11"/>
      <c r="AL130" s="11"/>
      <c r="AM130" s="11"/>
      <c r="AN130" s="35"/>
      <c r="AO130" s="12"/>
      <c r="AP130" s="2"/>
      <c r="DH130" s="7"/>
      <c r="DI130" s="13"/>
      <c r="DJ130" s="14"/>
      <c r="DK130" s="7"/>
    </row>
    <row r="131" spans="2:115" s="8" customFormat="1" ht="18" customHeight="1">
      <c r="B131" s="9"/>
      <c r="C131" s="9"/>
      <c r="D131" s="11">
        <v>116</v>
      </c>
      <c r="E131" s="25">
        <f t="shared" si="2"/>
        <v>42673.541666666664</v>
      </c>
      <c r="F131" s="15">
        <f>'Countries and Timezone'!R118</f>
        <v>42673.541666666664</v>
      </c>
      <c r="G131" s="16" t="s">
        <v>70</v>
      </c>
      <c r="H131" s="10"/>
      <c r="I131" s="17"/>
      <c r="J131" s="29" t="s">
        <v>5</v>
      </c>
      <c r="K131" s="17"/>
      <c r="L131" s="10"/>
      <c r="M131" s="99" t="s">
        <v>60</v>
      </c>
      <c r="N131" s="10"/>
      <c r="O131" s="10"/>
      <c r="P131" s="10"/>
      <c r="Q131" s="177" t="s">
        <v>143</v>
      </c>
      <c r="R131" s="177"/>
      <c r="S131" s="177"/>
      <c r="T131" s="177"/>
      <c r="U131" s="177"/>
      <c r="V131" s="177"/>
      <c r="W131" s="177"/>
      <c r="X131" s="177"/>
      <c r="Y131" s="177"/>
      <c r="Z131" s="12"/>
      <c r="AA131" s="1"/>
      <c r="AB131" s="30"/>
      <c r="AC131" s="93"/>
      <c r="AD131" s="93"/>
      <c r="AE131" s="93"/>
      <c r="AF131" s="93"/>
      <c r="AG131" s="11"/>
      <c r="AH131" s="11"/>
      <c r="AI131" s="11"/>
      <c r="AJ131" s="11"/>
      <c r="AK131" s="11"/>
      <c r="AL131" s="11"/>
      <c r="AM131" s="11"/>
      <c r="AN131" s="35"/>
      <c r="AO131" s="12"/>
      <c r="AP131" s="2"/>
      <c r="DH131" s="7"/>
      <c r="DI131" s="13"/>
      <c r="DJ131" s="14"/>
      <c r="DK131" s="7"/>
    </row>
    <row r="132" spans="2:115" s="8" customFormat="1" ht="18" customHeight="1">
      <c r="B132" s="9"/>
      <c r="C132" s="9"/>
      <c r="D132" s="11">
        <v>117</v>
      </c>
      <c r="E132" s="25">
        <f t="shared" si="2"/>
        <v>42673.67013888889</v>
      </c>
      <c r="F132" s="15">
        <f>'Countries and Timezone'!R119</f>
        <v>42673.67013888889</v>
      </c>
      <c r="G132" s="16" t="s">
        <v>68</v>
      </c>
      <c r="H132" s="10"/>
      <c r="I132" s="17"/>
      <c r="J132" s="29" t="s">
        <v>5</v>
      </c>
      <c r="K132" s="17"/>
      <c r="L132" s="10"/>
      <c r="M132" s="99" t="s">
        <v>59</v>
      </c>
      <c r="N132" s="10"/>
      <c r="O132" s="10"/>
      <c r="P132" s="10"/>
      <c r="Q132" s="177" t="s">
        <v>114</v>
      </c>
      <c r="R132" s="177"/>
      <c r="S132" s="177"/>
      <c r="T132" s="177"/>
      <c r="U132" s="177"/>
      <c r="V132" s="177"/>
      <c r="W132" s="177"/>
      <c r="X132" s="177"/>
      <c r="Y132" s="177"/>
      <c r="Z132" s="12"/>
      <c r="AA132" s="1"/>
      <c r="AB132" s="30"/>
      <c r="AC132" s="93"/>
      <c r="AD132" s="93"/>
      <c r="AE132" s="93"/>
      <c r="AF132" s="93"/>
      <c r="AG132" s="11"/>
      <c r="AH132" s="11"/>
      <c r="AI132" s="11"/>
      <c r="AJ132" s="11"/>
      <c r="AK132" s="11"/>
      <c r="AL132" s="11"/>
      <c r="AM132" s="11"/>
      <c r="AN132" s="35"/>
      <c r="AO132" s="12"/>
      <c r="AP132" s="2"/>
      <c r="DH132" s="7"/>
      <c r="DI132" s="13"/>
      <c r="DJ132" s="14"/>
      <c r="DK132" s="7"/>
    </row>
    <row r="133" spans="2:115" s="8" customFormat="1" ht="18" customHeight="1">
      <c r="B133" s="9"/>
      <c r="C133" s="9"/>
      <c r="D133" s="11">
        <v>118</v>
      </c>
      <c r="E133" s="25">
        <f t="shared" si="2"/>
        <v>42673.68402777778</v>
      </c>
      <c r="F133" s="15">
        <f>'Countries and Timezone'!R120</f>
        <v>42673.68402777778</v>
      </c>
      <c r="G133" s="16" t="s">
        <v>147</v>
      </c>
      <c r="H133" s="10"/>
      <c r="I133" s="17"/>
      <c r="J133" s="29" t="s">
        <v>5</v>
      </c>
      <c r="K133" s="17"/>
      <c r="L133" s="10"/>
      <c r="M133" s="99" t="s">
        <v>58</v>
      </c>
      <c r="N133" s="10"/>
      <c r="O133" s="10"/>
      <c r="P133" s="10"/>
      <c r="Q133" s="177" t="s">
        <v>131</v>
      </c>
      <c r="R133" s="177"/>
      <c r="S133" s="177"/>
      <c r="T133" s="177"/>
      <c r="U133" s="177"/>
      <c r="V133" s="177"/>
      <c r="W133" s="177"/>
      <c r="X133" s="177"/>
      <c r="Y133" s="177"/>
      <c r="Z133" s="12"/>
      <c r="AA133" s="1"/>
      <c r="AB133" s="30"/>
      <c r="AC133" s="93"/>
      <c r="AD133" s="93"/>
      <c r="AE133" s="93"/>
      <c r="AF133" s="93"/>
      <c r="AG133" s="11"/>
      <c r="AH133" s="11"/>
      <c r="AI133" s="11"/>
      <c r="AJ133" s="11"/>
      <c r="AK133" s="11"/>
      <c r="AL133" s="11"/>
      <c r="AM133" s="11"/>
      <c r="AN133" s="35"/>
      <c r="AO133" s="12"/>
      <c r="AP133" s="2"/>
      <c r="DH133" s="7"/>
      <c r="DI133" s="13"/>
      <c r="DJ133" s="14"/>
      <c r="DK133" s="7"/>
    </row>
    <row r="134" spans="2:115" s="8" customFormat="1" ht="18" customHeight="1">
      <c r="B134" s="9"/>
      <c r="C134" s="9"/>
      <c r="D134" s="11">
        <v>119</v>
      </c>
      <c r="E134" s="25">
        <f t="shared" si="2"/>
        <v>42673.854166666664</v>
      </c>
      <c r="F134" s="15">
        <f>'Countries and Timezone'!R121</f>
        <v>42673.854166666664</v>
      </c>
      <c r="G134" s="16" t="s">
        <v>75</v>
      </c>
      <c r="H134" s="10"/>
      <c r="I134" s="17"/>
      <c r="J134" s="29" t="s">
        <v>5</v>
      </c>
      <c r="K134" s="17"/>
      <c r="L134" s="10"/>
      <c r="M134" s="99" t="s">
        <v>81</v>
      </c>
      <c r="N134" s="10"/>
      <c r="O134" s="10"/>
      <c r="P134" s="10"/>
      <c r="Q134" s="177" t="s">
        <v>125</v>
      </c>
      <c r="R134" s="177"/>
      <c r="S134" s="177"/>
      <c r="T134" s="177"/>
      <c r="U134" s="177"/>
      <c r="V134" s="177"/>
      <c r="W134" s="177"/>
      <c r="X134" s="177"/>
      <c r="Y134" s="177"/>
      <c r="Z134" s="12"/>
      <c r="AA134" s="1"/>
      <c r="AB134" s="30"/>
      <c r="AC134" s="93"/>
      <c r="AD134" s="93"/>
      <c r="AE134" s="93"/>
      <c r="AF134" s="93"/>
      <c r="AG134" s="11"/>
      <c r="AH134" s="11"/>
      <c r="AI134" s="11"/>
      <c r="AJ134" s="11"/>
      <c r="AK134" s="11"/>
      <c r="AL134" s="11"/>
      <c r="AM134" s="11"/>
      <c r="AN134" s="35"/>
      <c r="AO134" s="12"/>
      <c r="AP134" s="2"/>
      <c r="DH134" s="7"/>
      <c r="DI134" s="13"/>
      <c r="DJ134" s="14"/>
      <c r="DK134" s="7"/>
    </row>
    <row r="135" spans="2:115" s="8" customFormat="1" ht="18" customHeight="1">
      <c r="B135" s="9"/>
      <c r="C135" s="9"/>
      <c r="D135" s="11">
        <v>120</v>
      </c>
      <c r="E135" s="25">
        <f t="shared" si="2"/>
        <v>42674.854166666664</v>
      </c>
      <c r="F135" s="15">
        <f>'Countries and Timezone'!R122</f>
        <v>42674.854166666664</v>
      </c>
      <c r="G135" s="16" t="s">
        <v>76</v>
      </c>
      <c r="H135" s="10"/>
      <c r="I135" s="17"/>
      <c r="J135" s="29" t="s">
        <v>5</v>
      </c>
      <c r="K135" s="17"/>
      <c r="L135" s="10"/>
      <c r="M135" s="99" t="s">
        <v>64</v>
      </c>
      <c r="N135" s="10"/>
      <c r="O135" s="10"/>
      <c r="P135" s="10"/>
      <c r="Q135" s="177" t="s">
        <v>139</v>
      </c>
      <c r="R135" s="177"/>
      <c r="S135" s="177"/>
      <c r="T135" s="177"/>
      <c r="U135" s="177"/>
      <c r="V135" s="177"/>
      <c r="W135" s="177"/>
      <c r="X135" s="177"/>
      <c r="Y135" s="177"/>
      <c r="Z135" s="12"/>
      <c r="AA135" s="1"/>
      <c r="AB135" s="30"/>
      <c r="AC135" s="93"/>
      <c r="AD135" s="93"/>
      <c r="AE135" s="93"/>
      <c r="AF135" s="93"/>
      <c r="AG135" s="11"/>
      <c r="AH135" s="11"/>
      <c r="AI135" s="11"/>
      <c r="AJ135" s="11"/>
      <c r="AK135" s="11"/>
      <c r="AL135" s="11"/>
      <c r="AM135" s="11"/>
      <c r="AN135" s="35"/>
      <c r="AO135" s="12"/>
      <c r="AP135" s="2"/>
      <c r="DH135" s="7"/>
      <c r="DI135" s="13"/>
      <c r="DJ135" s="14"/>
      <c r="DK135" s="7"/>
    </row>
    <row r="136" spans="2:115" s="8" customFormat="1" ht="18" customHeight="1">
      <c r="B136" s="9"/>
      <c r="C136" s="9"/>
      <c r="D136" s="11">
        <v>121</v>
      </c>
      <c r="E136" s="25">
        <f t="shared" si="2"/>
        <v>42677.850694444445</v>
      </c>
      <c r="F136" s="15">
        <f>'Countries and Timezone'!R123</f>
        <v>42677.850694444445</v>
      </c>
      <c r="G136" s="16" t="s">
        <v>61</v>
      </c>
      <c r="H136" s="10"/>
      <c r="I136" s="17"/>
      <c r="J136" s="29" t="s">
        <v>5</v>
      </c>
      <c r="K136" s="17"/>
      <c r="L136" s="10"/>
      <c r="M136" s="99" t="s">
        <v>60</v>
      </c>
      <c r="N136" s="10"/>
      <c r="O136" s="10"/>
      <c r="P136" s="10"/>
      <c r="Q136" s="177" t="s">
        <v>143</v>
      </c>
      <c r="R136" s="177"/>
      <c r="S136" s="177"/>
      <c r="T136" s="177"/>
      <c r="U136" s="177"/>
      <c r="V136" s="177"/>
      <c r="W136" s="177"/>
      <c r="X136" s="177"/>
      <c r="Y136" s="177"/>
      <c r="Z136" s="12"/>
      <c r="AA136" s="1"/>
      <c r="AB136" s="30"/>
      <c r="AC136" s="93"/>
      <c r="AD136" s="93"/>
      <c r="AE136" s="93"/>
      <c r="AF136" s="93"/>
      <c r="AG136" s="11"/>
      <c r="AH136" s="11"/>
      <c r="AI136" s="11"/>
      <c r="AJ136" s="11"/>
      <c r="AK136" s="11"/>
      <c r="AL136" s="11"/>
      <c r="AM136" s="11"/>
      <c r="AN136" s="35"/>
      <c r="AO136" s="12"/>
      <c r="AP136" s="2"/>
      <c r="DH136" s="7"/>
      <c r="DI136" s="13"/>
      <c r="DJ136" s="14"/>
      <c r="DK136" s="7"/>
    </row>
    <row r="137" spans="2:115" s="8" customFormat="1" ht="18" customHeight="1">
      <c r="B137" s="9"/>
      <c r="C137" s="9"/>
      <c r="D137" s="11">
        <v>122</v>
      </c>
      <c r="E137" s="25">
        <f t="shared" si="2"/>
        <v>42680.541666666664</v>
      </c>
      <c r="F137" s="15">
        <f>'Countries and Timezone'!R124</f>
        <v>42680.541666666664</v>
      </c>
      <c r="G137" s="16" t="s">
        <v>85</v>
      </c>
      <c r="H137" s="10"/>
      <c r="I137" s="17"/>
      <c r="J137" s="29" t="s">
        <v>5</v>
      </c>
      <c r="K137" s="17"/>
      <c r="L137" s="10"/>
      <c r="M137" s="99" t="s">
        <v>63</v>
      </c>
      <c r="N137" s="10"/>
      <c r="O137" s="10"/>
      <c r="P137" s="10"/>
      <c r="Q137" s="177" t="s">
        <v>116</v>
      </c>
      <c r="R137" s="177"/>
      <c r="S137" s="177"/>
      <c r="T137" s="177"/>
      <c r="U137" s="177"/>
      <c r="V137" s="177"/>
      <c r="W137" s="177"/>
      <c r="X137" s="177"/>
      <c r="Y137" s="177"/>
      <c r="Z137" s="12"/>
      <c r="AA137" s="1"/>
      <c r="AB137" s="30"/>
      <c r="AC137" s="93"/>
      <c r="AD137" s="93"/>
      <c r="AE137" s="93"/>
      <c r="AF137" s="93"/>
      <c r="AG137" s="11"/>
      <c r="AH137" s="11"/>
      <c r="AI137" s="11"/>
      <c r="AJ137" s="11"/>
      <c r="AK137" s="11"/>
      <c r="AL137" s="11"/>
      <c r="AM137" s="11"/>
      <c r="AN137" s="35"/>
      <c r="AO137" s="12"/>
      <c r="AP137" s="2"/>
      <c r="DH137" s="7"/>
      <c r="DI137" s="13"/>
      <c r="DJ137" s="14"/>
      <c r="DK137" s="7"/>
    </row>
    <row r="138" spans="2:115" s="8" customFormat="1" ht="18" customHeight="1">
      <c r="B138" s="9"/>
      <c r="C138" s="9"/>
      <c r="D138" s="11">
        <v>123</v>
      </c>
      <c r="E138" s="25">
        <f t="shared" si="2"/>
        <v>42680.541666666664</v>
      </c>
      <c r="F138" s="15">
        <f>'Countries and Timezone'!R125</f>
        <v>42680.541666666664</v>
      </c>
      <c r="G138" s="16" t="s">
        <v>81</v>
      </c>
      <c r="H138" s="10"/>
      <c r="I138" s="17"/>
      <c r="J138" s="29" t="s">
        <v>5</v>
      </c>
      <c r="K138" s="17"/>
      <c r="L138" s="10"/>
      <c r="M138" s="99" t="s">
        <v>74</v>
      </c>
      <c r="N138" s="10"/>
      <c r="O138" s="10"/>
      <c r="P138" s="10"/>
      <c r="Q138" s="177" t="s">
        <v>132</v>
      </c>
      <c r="R138" s="177"/>
      <c r="S138" s="177"/>
      <c r="T138" s="177"/>
      <c r="U138" s="177"/>
      <c r="V138" s="177"/>
      <c r="W138" s="177"/>
      <c r="X138" s="177"/>
      <c r="Y138" s="177"/>
      <c r="Z138" s="12"/>
      <c r="AA138" s="1"/>
      <c r="AB138" s="30"/>
      <c r="AC138" s="93"/>
      <c r="AD138" s="93"/>
      <c r="AE138" s="93"/>
      <c r="AF138" s="93"/>
      <c r="AG138" s="11"/>
      <c r="AH138" s="11"/>
      <c r="AI138" s="11"/>
      <c r="AJ138" s="11"/>
      <c r="AK138" s="11"/>
      <c r="AL138" s="11"/>
      <c r="AM138" s="11"/>
      <c r="AN138" s="35"/>
      <c r="AO138" s="12"/>
      <c r="AP138" s="2"/>
      <c r="DH138" s="7"/>
      <c r="DI138" s="13"/>
      <c r="DJ138" s="14"/>
      <c r="DK138" s="7"/>
    </row>
    <row r="139" spans="2:115" s="8" customFormat="1" ht="18" customHeight="1">
      <c r="B139" s="9"/>
      <c r="C139" s="9"/>
      <c r="D139" s="11">
        <v>124</v>
      </c>
      <c r="E139" s="25">
        <f t="shared" si="2"/>
        <v>42680.541666666664</v>
      </c>
      <c r="F139" s="15">
        <f>'Countries and Timezone'!R126</f>
        <v>42680.541666666664</v>
      </c>
      <c r="G139" s="16" t="s">
        <v>67</v>
      </c>
      <c r="H139" s="10"/>
      <c r="I139" s="17"/>
      <c r="J139" s="29" t="s">
        <v>5</v>
      </c>
      <c r="K139" s="17"/>
      <c r="L139" s="10"/>
      <c r="M139" s="99" t="s">
        <v>69</v>
      </c>
      <c r="N139" s="10"/>
      <c r="O139" s="10"/>
      <c r="P139" s="10"/>
      <c r="Q139" s="177" t="s">
        <v>119</v>
      </c>
      <c r="R139" s="177"/>
      <c r="S139" s="177"/>
      <c r="T139" s="177"/>
      <c r="U139" s="177"/>
      <c r="V139" s="177"/>
      <c r="W139" s="177"/>
      <c r="X139" s="177"/>
      <c r="Y139" s="177"/>
      <c r="Z139" s="12"/>
      <c r="AA139" s="1"/>
      <c r="AB139" s="30"/>
      <c r="AC139" s="93"/>
      <c r="AD139" s="93"/>
      <c r="AE139" s="93"/>
      <c r="AF139" s="93"/>
      <c r="AG139" s="11"/>
      <c r="AH139" s="11"/>
      <c r="AI139" s="11"/>
      <c r="AJ139" s="11"/>
      <c r="AK139" s="11"/>
      <c r="AL139" s="11"/>
      <c r="AM139" s="11"/>
      <c r="AN139" s="35"/>
      <c r="AO139" s="12"/>
      <c r="AP139" s="2"/>
      <c r="DH139" s="7"/>
      <c r="DI139" s="13"/>
      <c r="DJ139" s="14"/>
      <c r="DK139" s="7"/>
    </row>
    <row r="140" spans="2:115" s="8" customFormat="1" ht="18" customHeight="1">
      <c r="B140" s="9"/>
      <c r="C140" s="9"/>
      <c r="D140" s="11">
        <v>125</v>
      </c>
      <c r="E140" s="25">
        <f t="shared" si="2"/>
        <v>42680.541666666664</v>
      </c>
      <c r="F140" s="15">
        <f>'Countries and Timezone'!R127</f>
        <v>42680.541666666664</v>
      </c>
      <c r="G140" s="16" t="s">
        <v>73</v>
      </c>
      <c r="H140" s="10"/>
      <c r="I140" s="17"/>
      <c r="J140" s="29" t="s">
        <v>5</v>
      </c>
      <c r="K140" s="17"/>
      <c r="L140" s="10"/>
      <c r="M140" s="99" t="s">
        <v>78</v>
      </c>
      <c r="N140" s="10"/>
      <c r="O140" s="10"/>
      <c r="P140" s="10"/>
      <c r="Q140" s="177" t="s">
        <v>142</v>
      </c>
      <c r="R140" s="177"/>
      <c r="S140" s="177"/>
      <c r="T140" s="177"/>
      <c r="U140" s="177"/>
      <c r="V140" s="177"/>
      <c r="W140" s="177"/>
      <c r="X140" s="177"/>
      <c r="Y140" s="177"/>
      <c r="Z140" s="12"/>
      <c r="AA140" s="1"/>
      <c r="AB140" s="30"/>
      <c r="AC140" s="93"/>
      <c r="AD140" s="93"/>
      <c r="AE140" s="93"/>
      <c r="AF140" s="93"/>
      <c r="AG140" s="11"/>
      <c r="AH140" s="11"/>
      <c r="AI140" s="11"/>
      <c r="AJ140" s="11"/>
      <c r="AK140" s="11"/>
      <c r="AL140" s="11"/>
      <c r="AM140" s="11"/>
      <c r="AN140" s="35"/>
      <c r="AO140" s="12"/>
      <c r="AP140" s="2"/>
      <c r="DH140" s="7"/>
      <c r="DI140" s="13"/>
      <c r="DJ140" s="14"/>
      <c r="DK140" s="7"/>
    </row>
    <row r="141" spans="2:115" s="8" customFormat="1" ht="18" customHeight="1">
      <c r="B141" s="9"/>
      <c r="C141" s="9"/>
      <c r="D141" s="11">
        <v>126</v>
      </c>
      <c r="E141" s="25">
        <f t="shared" si="2"/>
        <v>42680.541666666664</v>
      </c>
      <c r="F141" s="15">
        <f>'Countries and Timezone'!R128</f>
        <v>42680.541666666664</v>
      </c>
      <c r="G141" s="16" t="s">
        <v>82</v>
      </c>
      <c r="H141" s="10"/>
      <c r="I141" s="17"/>
      <c r="J141" s="29" t="s">
        <v>5</v>
      </c>
      <c r="K141" s="17"/>
      <c r="L141" s="10"/>
      <c r="M141" s="99" t="s">
        <v>76</v>
      </c>
      <c r="N141" s="10"/>
      <c r="O141" s="10"/>
      <c r="P141" s="10"/>
      <c r="Q141" s="177" t="s">
        <v>138</v>
      </c>
      <c r="R141" s="177"/>
      <c r="S141" s="177"/>
      <c r="T141" s="177"/>
      <c r="U141" s="177"/>
      <c r="V141" s="177"/>
      <c r="W141" s="177"/>
      <c r="X141" s="177"/>
      <c r="Y141" s="177"/>
      <c r="Z141" s="12"/>
      <c r="AA141" s="1"/>
      <c r="AB141" s="30"/>
      <c r="AC141" s="93"/>
      <c r="AD141" s="93"/>
      <c r="AE141" s="93"/>
      <c r="AF141" s="93"/>
      <c r="AG141" s="11"/>
      <c r="AH141" s="11"/>
      <c r="AI141" s="11"/>
      <c r="AJ141" s="11"/>
      <c r="AK141" s="11"/>
      <c r="AL141" s="11"/>
      <c r="AM141" s="11"/>
      <c r="AN141" s="35"/>
      <c r="AO141" s="12"/>
      <c r="AP141" s="2"/>
      <c r="DH141" s="7"/>
      <c r="DI141" s="13"/>
      <c r="DJ141" s="14"/>
      <c r="DK141" s="7"/>
    </row>
    <row r="142" spans="2:115" s="8" customFormat="1" ht="18" customHeight="1">
      <c r="B142" s="9"/>
      <c r="C142" s="9"/>
      <c r="D142" s="11">
        <v>127</v>
      </c>
      <c r="E142" s="25">
        <f t="shared" si="2"/>
        <v>42680.541666666664</v>
      </c>
      <c r="F142" s="15">
        <f>'Countries and Timezone'!R129</f>
        <v>42680.541666666664</v>
      </c>
      <c r="G142" s="16" t="s">
        <v>75</v>
      </c>
      <c r="H142" s="10"/>
      <c r="I142" s="17"/>
      <c r="J142" s="29" t="s">
        <v>5</v>
      </c>
      <c r="K142" s="17"/>
      <c r="L142" s="10"/>
      <c r="M142" s="99" t="s">
        <v>80</v>
      </c>
      <c r="N142" s="10"/>
      <c r="O142" s="10"/>
      <c r="P142" s="10"/>
      <c r="Q142" s="177" t="s">
        <v>121</v>
      </c>
      <c r="R142" s="177"/>
      <c r="S142" s="177"/>
      <c r="T142" s="177"/>
      <c r="U142" s="177"/>
      <c r="V142" s="177"/>
      <c r="W142" s="177"/>
      <c r="X142" s="177"/>
      <c r="Y142" s="177"/>
      <c r="Z142" s="12"/>
      <c r="AA142" s="1"/>
      <c r="AB142" s="30"/>
      <c r="AC142" s="93"/>
      <c r="AD142" s="93"/>
      <c r="AE142" s="93"/>
      <c r="AF142" s="93"/>
      <c r="AG142" s="11"/>
      <c r="AH142" s="11"/>
      <c r="AI142" s="11"/>
      <c r="AJ142" s="11"/>
      <c r="AK142" s="11"/>
      <c r="AL142" s="11"/>
      <c r="AM142" s="11"/>
      <c r="AN142" s="35"/>
      <c r="AO142" s="12"/>
      <c r="AP142" s="2"/>
      <c r="DH142" s="7"/>
      <c r="DI142" s="13"/>
      <c r="DJ142" s="14"/>
      <c r="DK142" s="7"/>
    </row>
    <row r="143" spans="2:115" s="8" customFormat="1" ht="18" customHeight="1">
      <c r="B143" s="9"/>
      <c r="C143" s="9"/>
      <c r="D143" s="11">
        <v>128</v>
      </c>
      <c r="E143" s="25">
        <f t="shared" si="2"/>
        <v>42680.67013888889</v>
      </c>
      <c r="F143" s="15">
        <f>'Countries and Timezone'!R130</f>
        <v>42680.67013888889</v>
      </c>
      <c r="G143" s="16" t="s">
        <v>58</v>
      </c>
      <c r="H143" s="10"/>
      <c r="I143" s="17"/>
      <c r="J143" s="29" t="s">
        <v>5</v>
      </c>
      <c r="K143" s="17"/>
      <c r="L143" s="10"/>
      <c r="M143" s="99" t="s">
        <v>87</v>
      </c>
      <c r="N143" s="10"/>
      <c r="O143" s="10"/>
      <c r="P143" s="10"/>
      <c r="Q143" s="177" t="s">
        <v>135</v>
      </c>
      <c r="R143" s="177"/>
      <c r="S143" s="177"/>
      <c r="T143" s="177"/>
      <c r="U143" s="177"/>
      <c r="V143" s="177"/>
      <c r="W143" s="177"/>
      <c r="X143" s="177"/>
      <c r="Y143" s="177"/>
      <c r="Z143" s="12"/>
      <c r="AA143" s="1"/>
      <c r="AB143" s="30"/>
      <c r="AC143" s="93"/>
      <c r="AD143" s="93"/>
      <c r="AE143" s="93"/>
      <c r="AF143" s="93"/>
      <c r="AG143" s="11"/>
      <c r="AH143" s="11"/>
      <c r="AI143" s="11"/>
      <c r="AJ143" s="11"/>
      <c r="AK143" s="11"/>
      <c r="AL143" s="11"/>
      <c r="AM143" s="11"/>
      <c r="AN143" s="35"/>
      <c r="AO143" s="12"/>
      <c r="AP143" s="2"/>
      <c r="DH143" s="7"/>
      <c r="DI143" s="13"/>
      <c r="DJ143" s="14"/>
      <c r="DK143" s="7"/>
    </row>
    <row r="144" spans="2:115" s="8" customFormat="1" ht="18" customHeight="1">
      <c r="B144" s="9"/>
      <c r="C144" s="9"/>
      <c r="D144" s="11">
        <v>129</v>
      </c>
      <c r="E144" s="25">
        <f t="shared" si="2"/>
        <v>42680.67013888889</v>
      </c>
      <c r="F144" s="15">
        <f>'Countries and Timezone'!R131</f>
        <v>42680.67013888889</v>
      </c>
      <c r="G144" s="16" t="s">
        <v>71</v>
      </c>
      <c r="H144" s="10"/>
      <c r="I144" s="17"/>
      <c r="J144" s="29" t="s">
        <v>5</v>
      </c>
      <c r="K144" s="17"/>
      <c r="L144" s="10"/>
      <c r="M144" s="99" t="s">
        <v>88</v>
      </c>
      <c r="N144" s="10"/>
      <c r="O144" s="10"/>
      <c r="P144" s="10"/>
      <c r="Q144" s="177" t="s">
        <v>129</v>
      </c>
      <c r="R144" s="177"/>
      <c r="S144" s="177"/>
      <c r="T144" s="177"/>
      <c r="U144" s="177"/>
      <c r="V144" s="177"/>
      <c r="W144" s="177"/>
      <c r="X144" s="177"/>
      <c r="Y144" s="177"/>
      <c r="Z144" s="12"/>
      <c r="AA144" s="1"/>
      <c r="AB144" s="30"/>
      <c r="AC144" s="93"/>
      <c r="AD144" s="93"/>
      <c r="AE144" s="93"/>
      <c r="AF144" s="93"/>
      <c r="AG144" s="11"/>
      <c r="AH144" s="11"/>
      <c r="AI144" s="11"/>
      <c r="AJ144" s="11"/>
      <c r="AK144" s="11"/>
      <c r="AL144" s="11"/>
      <c r="AM144" s="11"/>
      <c r="AN144" s="35"/>
      <c r="AO144" s="12"/>
      <c r="AP144" s="2"/>
      <c r="DH144" s="7"/>
      <c r="DI144" s="13"/>
      <c r="DJ144" s="14"/>
      <c r="DK144" s="7"/>
    </row>
    <row r="145" spans="2:115" s="8" customFormat="1" ht="18" customHeight="1">
      <c r="B145" s="9"/>
      <c r="C145" s="9"/>
      <c r="D145" s="11">
        <v>130</v>
      </c>
      <c r="E145" s="25">
        <f t="shared" si="2"/>
        <v>42680.68402777778</v>
      </c>
      <c r="F145" s="15">
        <f>'Countries and Timezone'!R132</f>
        <v>42680.68402777778</v>
      </c>
      <c r="G145" s="16" t="s">
        <v>83</v>
      </c>
      <c r="H145" s="10"/>
      <c r="I145" s="17"/>
      <c r="J145" s="29" t="s">
        <v>5</v>
      </c>
      <c r="K145" s="17"/>
      <c r="L145" s="10"/>
      <c r="M145" s="99" t="s">
        <v>66</v>
      </c>
      <c r="N145" s="10"/>
      <c r="O145" s="10"/>
      <c r="P145" s="10"/>
      <c r="Q145" s="177" t="s">
        <v>141</v>
      </c>
      <c r="R145" s="177"/>
      <c r="S145" s="177"/>
      <c r="T145" s="177"/>
      <c r="U145" s="177"/>
      <c r="V145" s="177"/>
      <c r="W145" s="177"/>
      <c r="X145" s="177"/>
      <c r="Y145" s="177"/>
      <c r="Z145" s="12"/>
      <c r="AA145" s="1"/>
      <c r="AB145" s="30"/>
      <c r="AC145" s="93"/>
      <c r="AD145" s="93"/>
      <c r="AE145" s="93"/>
      <c r="AF145" s="93"/>
      <c r="AG145" s="11"/>
      <c r="AH145" s="11"/>
      <c r="AI145" s="11"/>
      <c r="AJ145" s="11"/>
      <c r="AK145" s="11"/>
      <c r="AL145" s="11"/>
      <c r="AM145" s="11"/>
      <c r="AN145" s="35"/>
      <c r="AO145" s="12"/>
      <c r="AP145" s="2"/>
      <c r="DH145" s="7"/>
      <c r="DI145" s="13"/>
      <c r="DJ145" s="14"/>
      <c r="DK145" s="7"/>
    </row>
    <row r="146" spans="2:115" s="8" customFormat="1" ht="18" customHeight="1">
      <c r="B146" s="9"/>
      <c r="C146" s="9"/>
      <c r="D146" s="11">
        <v>131</v>
      </c>
      <c r="E146" s="25">
        <f t="shared" si="2"/>
        <v>42680.68402777778</v>
      </c>
      <c r="F146" s="15">
        <f>'Countries and Timezone'!R133</f>
        <v>42680.68402777778</v>
      </c>
      <c r="G146" s="16" t="s">
        <v>154</v>
      </c>
      <c r="H146" s="10"/>
      <c r="I146" s="17"/>
      <c r="J146" s="29" t="s">
        <v>5</v>
      </c>
      <c r="K146" s="17"/>
      <c r="L146" s="10"/>
      <c r="M146" s="99" t="s">
        <v>68</v>
      </c>
      <c r="N146" s="10"/>
      <c r="O146" s="10"/>
      <c r="P146" s="10"/>
      <c r="Q146" s="177" t="s">
        <v>137</v>
      </c>
      <c r="R146" s="177"/>
      <c r="S146" s="177"/>
      <c r="T146" s="177"/>
      <c r="U146" s="177"/>
      <c r="V146" s="177"/>
      <c r="W146" s="177"/>
      <c r="X146" s="177"/>
      <c r="Y146" s="177"/>
      <c r="Z146" s="12"/>
      <c r="AA146" s="1"/>
      <c r="AB146" s="30"/>
      <c r="AC146" s="93"/>
      <c r="AD146" s="93"/>
      <c r="AE146" s="93"/>
      <c r="AF146" s="93"/>
      <c r="AG146" s="11"/>
      <c r="AH146" s="11"/>
      <c r="AI146" s="11"/>
      <c r="AJ146" s="11"/>
      <c r="AK146" s="11"/>
      <c r="AL146" s="11"/>
      <c r="AM146" s="11"/>
      <c r="AN146" s="35"/>
      <c r="AO146" s="12"/>
      <c r="AP146" s="2"/>
      <c r="DH146" s="7"/>
      <c r="DI146" s="13"/>
      <c r="DJ146" s="14"/>
      <c r="DK146" s="7"/>
    </row>
    <row r="147" spans="2:115" s="8" customFormat="1" ht="18" customHeight="1">
      <c r="B147" s="9"/>
      <c r="C147" s="9"/>
      <c r="D147" s="11">
        <v>132</v>
      </c>
      <c r="E147" s="25">
        <f t="shared" si="2"/>
        <v>42680.854166666664</v>
      </c>
      <c r="F147" s="15">
        <f>'Countries and Timezone'!R134</f>
        <v>42680.854166666664</v>
      </c>
      <c r="G147" s="16" t="s">
        <v>59</v>
      </c>
      <c r="H147" s="10"/>
      <c r="I147" s="17"/>
      <c r="J147" s="29" t="s">
        <v>5</v>
      </c>
      <c r="K147" s="17"/>
      <c r="L147" s="10"/>
      <c r="M147" s="99" t="s">
        <v>70</v>
      </c>
      <c r="N147" s="10"/>
      <c r="O147" s="10"/>
      <c r="P147" s="10"/>
      <c r="Q147" s="177" t="s">
        <v>136</v>
      </c>
      <c r="R147" s="177"/>
      <c r="S147" s="177"/>
      <c r="T147" s="177"/>
      <c r="U147" s="177"/>
      <c r="V147" s="177"/>
      <c r="W147" s="177"/>
      <c r="X147" s="177"/>
      <c r="Y147" s="177"/>
      <c r="Z147" s="12"/>
      <c r="AA147" s="1"/>
      <c r="AB147" s="30"/>
      <c r="AC147" s="93"/>
      <c r="AD147" s="93"/>
      <c r="AE147" s="93"/>
      <c r="AF147" s="93"/>
      <c r="AG147" s="11"/>
      <c r="AH147" s="11"/>
      <c r="AI147" s="11"/>
      <c r="AJ147" s="11"/>
      <c r="AK147" s="11"/>
      <c r="AL147" s="11"/>
      <c r="AM147" s="11"/>
      <c r="AN147" s="35"/>
      <c r="AO147" s="12"/>
      <c r="AP147" s="2"/>
      <c r="DH147" s="7"/>
      <c r="DI147" s="13"/>
      <c r="DJ147" s="14"/>
      <c r="DK147" s="7"/>
    </row>
    <row r="148" spans="2:115" s="8" customFormat="1" ht="18" customHeight="1">
      <c r="B148" s="9"/>
      <c r="C148" s="9"/>
      <c r="D148" s="11">
        <v>133</v>
      </c>
      <c r="E148" s="25">
        <f t="shared" si="2"/>
        <v>42681.854166666664</v>
      </c>
      <c r="F148" s="15">
        <f>'Countries and Timezone'!R135</f>
        <v>42681.854166666664</v>
      </c>
      <c r="G148" s="16" t="s">
        <v>62</v>
      </c>
      <c r="H148" s="10"/>
      <c r="I148" s="17"/>
      <c r="J148" s="29" t="s">
        <v>5</v>
      </c>
      <c r="K148" s="17"/>
      <c r="L148" s="10"/>
      <c r="M148" s="99" t="s">
        <v>79</v>
      </c>
      <c r="N148" s="10"/>
      <c r="O148" s="10"/>
      <c r="P148" s="10"/>
      <c r="Q148" s="177" t="s">
        <v>124</v>
      </c>
      <c r="R148" s="177"/>
      <c r="S148" s="177"/>
      <c r="T148" s="177"/>
      <c r="U148" s="177"/>
      <c r="V148" s="177"/>
      <c r="W148" s="177"/>
      <c r="X148" s="177"/>
      <c r="Y148" s="177"/>
      <c r="Z148" s="12"/>
      <c r="AA148" s="1"/>
      <c r="AB148" s="30"/>
      <c r="AC148" s="93"/>
      <c r="AD148" s="93"/>
      <c r="AE148" s="93"/>
      <c r="AF148" s="93"/>
      <c r="AG148" s="11"/>
      <c r="AH148" s="11"/>
      <c r="AI148" s="11"/>
      <c r="AJ148" s="11"/>
      <c r="AK148" s="11"/>
      <c r="AL148" s="11"/>
      <c r="AM148" s="11"/>
      <c r="AN148" s="35"/>
      <c r="AO148" s="12"/>
      <c r="AP148" s="2"/>
      <c r="DH148" s="7"/>
      <c r="DI148" s="13"/>
      <c r="DJ148" s="14"/>
      <c r="DK148" s="7"/>
    </row>
    <row r="149" spans="2:115" s="8" customFormat="1" ht="18" customHeight="1">
      <c r="B149" s="9"/>
      <c r="C149" s="9"/>
      <c r="D149" s="11">
        <v>134</v>
      </c>
      <c r="E149" s="25">
        <f t="shared" si="2"/>
        <v>42684.850694444445</v>
      </c>
      <c r="F149" s="15">
        <f>'Countries and Timezone'!R136</f>
        <v>42684.850694444445</v>
      </c>
      <c r="G149" s="16" t="s">
        <v>74</v>
      </c>
      <c r="H149" s="10"/>
      <c r="I149" s="17"/>
      <c r="J149" s="29" t="s">
        <v>5</v>
      </c>
      <c r="K149" s="17"/>
      <c r="L149" s="10"/>
      <c r="M149" s="99" t="s">
        <v>63</v>
      </c>
      <c r="N149" s="10"/>
      <c r="O149" s="10"/>
      <c r="P149" s="10"/>
      <c r="Q149" s="177" t="s">
        <v>116</v>
      </c>
      <c r="R149" s="177"/>
      <c r="S149" s="177"/>
      <c r="T149" s="177"/>
      <c r="U149" s="177"/>
      <c r="V149" s="177"/>
      <c r="W149" s="177"/>
      <c r="X149" s="177"/>
      <c r="Y149" s="177"/>
      <c r="Z149" s="12"/>
      <c r="AA149" s="1"/>
      <c r="AB149" s="30"/>
      <c r="AC149" s="93"/>
      <c r="AD149" s="93"/>
      <c r="AE149" s="93"/>
      <c r="AF149" s="93"/>
      <c r="AG149" s="11"/>
      <c r="AH149" s="11"/>
      <c r="AI149" s="11"/>
      <c r="AJ149" s="11"/>
      <c r="AK149" s="11"/>
      <c r="AL149" s="11"/>
      <c r="AM149" s="11"/>
      <c r="AN149" s="35"/>
      <c r="AO149" s="12"/>
      <c r="AP149" s="2"/>
      <c r="DH149" s="7"/>
      <c r="DI149" s="13"/>
      <c r="DJ149" s="14"/>
      <c r="DK149" s="7"/>
    </row>
    <row r="150" spans="2:115" s="8" customFormat="1" ht="18" customHeight="1">
      <c r="B150" s="9"/>
      <c r="C150" s="9"/>
      <c r="D150" s="11">
        <v>135</v>
      </c>
      <c r="E150" s="25">
        <f t="shared" si="2"/>
        <v>42687.541666666664</v>
      </c>
      <c r="F150" s="15">
        <f>'Countries and Timezone'!R137</f>
        <v>42687.541666666664</v>
      </c>
      <c r="G150" s="16" t="s">
        <v>69</v>
      </c>
      <c r="H150" s="10"/>
      <c r="I150" s="17"/>
      <c r="J150" s="29" t="s">
        <v>5</v>
      </c>
      <c r="K150" s="17"/>
      <c r="L150" s="10"/>
      <c r="M150" s="99" t="s">
        <v>58</v>
      </c>
      <c r="N150" s="10"/>
      <c r="O150" s="10"/>
      <c r="P150" s="10"/>
      <c r="Q150" s="177" t="s">
        <v>131</v>
      </c>
      <c r="R150" s="177"/>
      <c r="S150" s="177"/>
      <c r="T150" s="177"/>
      <c r="U150" s="177"/>
      <c r="V150" s="177"/>
      <c r="W150" s="177"/>
      <c r="X150" s="177"/>
      <c r="Y150" s="177"/>
      <c r="Z150" s="12"/>
      <c r="AA150" s="1"/>
      <c r="AB150" s="30"/>
      <c r="AC150" s="93"/>
      <c r="AD150" s="93"/>
      <c r="AE150" s="93"/>
      <c r="AF150" s="93"/>
      <c r="AG150" s="11"/>
      <c r="AH150" s="11"/>
      <c r="AI150" s="11"/>
      <c r="AJ150" s="11"/>
      <c r="AK150" s="11"/>
      <c r="AL150" s="11"/>
      <c r="AM150" s="11"/>
      <c r="AN150" s="35"/>
      <c r="AO150" s="12"/>
      <c r="AP150" s="2"/>
      <c r="DH150" s="7"/>
      <c r="DI150" s="13"/>
      <c r="DJ150" s="14"/>
      <c r="DK150" s="7"/>
    </row>
    <row r="151" spans="2:115" s="8" customFormat="1" ht="18" customHeight="1">
      <c r="B151" s="9"/>
      <c r="C151" s="9"/>
      <c r="D151" s="11">
        <v>136</v>
      </c>
      <c r="E151" s="25">
        <f t="shared" si="2"/>
        <v>42687.541666666664</v>
      </c>
      <c r="F151" s="15">
        <f>'Countries and Timezone'!R138</f>
        <v>42687.541666666664</v>
      </c>
      <c r="G151" s="16" t="s">
        <v>65</v>
      </c>
      <c r="H151" s="10"/>
      <c r="I151" s="17"/>
      <c r="J151" s="29" t="s">
        <v>5</v>
      </c>
      <c r="K151" s="17"/>
      <c r="L151" s="10"/>
      <c r="M151" s="99" t="s">
        <v>67</v>
      </c>
      <c r="N151" s="10"/>
      <c r="O151" s="10"/>
      <c r="P151" s="10"/>
      <c r="Q151" s="177" t="s">
        <v>118</v>
      </c>
      <c r="R151" s="177"/>
      <c r="S151" s="177"/>
      <c r="T151" s="177"/>
      <c r="U151" s="177"/>
      <c r="V151" s="177"/>
      <c r="W151" s="177"/>
      <c r="X151" s="177"/>
      <c r="Y151" s="177"/>
      <c r="Z151" s="12"/>
      <c r="AA151" s="1"/>
      <c r="AB151" s="30"/>
      <c r="AC151" s="93"/>
      <c r="AD151" s="93"/>
      <c r="AE151" s="93"/>
      <c r="AF151" s="93"/>
      <c r="AG151" s="11"/>
      <c r="AH151" s="11"/>
      <c r="AI151" s="11"/>
      <c r="AJ151" s="11"/>
      <c r="AK151" s="11"/>
      <c r="AL151" s="11"/>
      <c r="AM151" s="11"/>
      <c r="AN151" s="35"/>
      <c r="AO151" s="12"/>
      <c r="AP151" s="2"/>
      <c r="DH151" s="7"/>
      <c r="DI151" s="13"/>
      <c r="DJ151" s="14"/>
      <c r="DK151" s="7"/>
    </row>
    <row r="152" spans="2:115" s="8" customFormat="1" ht="18" customHeight="1">
      <c r="B152" s="9"/>
      <c r="C152" s="9"/>
      <c r="D152" s="11">
        <v>137</v>
      </c>
      <c r="E152" s="25">
        <f t="shared" si="2"/>
        <v>42687.541666666664</v>
      </c>
      <c r="F152" s="15">
        <f>'Countries and Timezone'!R139</f>
        <v>42687.541666666664</v>
      </c>
      <c r="G152" s="16" t="s">
        <v>59</v>
      </c>
      <c r="H152" s="10"/>
      <c r="I152" s="17"/>
      <c r="J152" s="29" t="s">
        <v>5</v>
      </c>
      <c r="K152" s="17"/>
      <c r="L152" s="10"/>
      <c r="M152" s="99" t="s">
        <v>71</v>
      </c>
      <c r="N152" s="10"/>
      <c r="O152" s="10"/>
      <c r="P152" s="10"/>
      <c r="Q152" s="177" t="s">
        <v>120</v>
      </c>
      <c r="R152" s="177"/>
      <c r="S152" s="177"/>
      <c r="T152" s="177"/>
      <c r="U152" s="177"/>
      <c r="V152" s="177"/>
      <c r="W152" s="177"/>
      <c r="X152" s="177"/>
      <c r="Y152" s="177"/>
      <c r="Z152" s="12"/>
      <c r="AA152" s="1"/>
      <c r="AB152" s="30"/>
      <c r="AC152" s="93"/>
      <c r="AD152" s="93"/>
      <c r="AE152" s="93"/>
      <c r="AF152" s="93"/>
      <c r="AG152" s="11"/>
      <c r="AH152" s="11"/>
      <c r="AI152" s="11"/>
      <c r="AJ152" s="11"/>
      <c r="AK152" s="11"/>
      <c r="AL152" s="11"/>
      <c r="AM152" s="11"/>
      <c r="AN152" s="35"/>
      <c r="AO152" s="12"/>
      <c r="AP152" s="2"/>
      <c r="DH152" s="7"/>
      <c r="DI152" s="13"/>
      <c r="DJ152" s="14"/>
      <c r="DK152" s="7"/>
    </row>
    <row r="153" spans="2:115" s="8" customFormat="1" ht="18" customHeight="1">
      <c r="B153" s="9"/>
      <c r="C153" s="9"/>
      <c r="D153" s="11">
        <v>138</v>
      </c>
      <c r="E153" s="25">
        <f t="shared" si="2"/>
        <v>42687.541666666664</v>
      </c>
      <c r="F153" s="15">
        <f>'Countries and Timezone'!R140</f>
        <v>42687.541666666664</v>
      </c>
      <c r="G153" s="16" t="s">
        <v>87</v>
      </c>
      <c r="H153" s="10"/>
      <c r="I153" s="17"/>
      <c r="J153" s="29" t="s">
        <v>5</v>
      </c>
      <c r="K153" s="17"/>
      <c r="L153" s="10"/>
      <c r="M153" s="99" t="s">
        <v>73</v>
      </c>
      <c r="N153" s="10"/>
      <c r="O153" s="10"/>
      <c r="P153" s="10"/>
      <c r="Q153" s="177" t="s">
        <v>121</v>
      </c>
      <c r="R153" s="177"/>
      <c r="S153" s="177"/>
      <c r="T153" s="177"/>
      <c r="U153" s="177"/>
      <c r="V153" s="177"/>
      <c r="W153" s="177"/>
      <c r="X153" s="177"/>
      <c r="Y153" s="177"/>
      <c r="Z153" s="12"/>
      <c r="AA153" s="1"/>
      <c r="AB153" s="30"/>
      <c r="AC153" s="93"/>
      <c r="AD153" s="93"/>
      <c r="AE153" s="93"/>
      <c r="AF153" s="93"/>
      <c r="AG153" s="11"/>
      <c r="AH153" s="11"/>
      <c r="AI153" s="11"/>
      <c r="AJ153" s="11"/>
      <c r="AK153" s="11"/>
      <c r="AL153" s="11"/>
      <c r="AM153" s="11"/>
      <c r="AN153" s="35"/>
      <c r="AO153" s="12"/>
      <c r="AP153" s="2"/>
      <c r="DH153" s="7"/>
      <c r="DI153" s="13"/>
      <c r="DJ153" s="14"/>
      <c r="DK153" s="7"/>
    </row>
    <row r="154" spans="2:115" s="8" customFormat="1" ht="18" customHeight="1">
      <c r="B154" s="9"/>
      <c r="C154" s="9"/>
      <c r="D154" s="11">
        <v>139</v>
      </c>
      <c r="E154" s="25">
        <f t="shared" si="2"/>
        <v>42687.541666666664</v>
      </c>
      <c r="F154" s="15">
        <f>'Countries and Timezone'!R141</f>
        <v>42687.541666666664</v>
      </c>
      <c r="G154" s="16" t="s">
        <v>61</v>
      </c>
      <c r="H154" s="10"/>
      <c r="I154" s="17"/>
      <c r="J154" s="29" t="s">
        <v>5</v>
      </c>
      <c r="K154" s="17"/>
      <c r="L154" s="10"/>
      <c r="M154" s="99" t="s">
        <v>75</v>
      </c>
      <c r="N154" s="10"/>
      <c r="O154" s="10"/>
      <c r="P154" s="10"/>
      <c r="Q154" s="177" t="s">
        <v>122</v>
      </c>
      <c r="R154" s="177"/>
      <c r="S154" s="177"/>
      <c r="T154" s="177"/>
      <c r="U154" s="177"/>
      <c r="V154" s="177"/>
      <c r="W154" s="177"/>
      <c r="X154" s="177"/>
      <c r="Y154" s="177"/>
      <c r="Z154" s="12"/>
      <c r="AA154" s="1"/>
      <c r="AB154" s="30"/>
      <c r="AC154" s="93"/>
      <c r="AD154" s="93"/>
      <c r="AE154" s="93"/>
      <c r="AF154" s="93"/>
      <c r="AG154" s="11"/>
      <c r="AH154" s="11"/>
      <c r="AI154" s="11"/>
      <c r="AJ154" s="11"/>
      <c r="AK154" s="11"/>
      <c r="AL154" s="11"/>
      <c r="AM154" s="11"/>
      <c r="AN154" s="35"/>
      <c r="AO154" s="12"/>
      <c r="AP154" s="2"/>
      <c r="DH154" s="7"/>
      <c r="DI154" s="13"/>
      <c r="DJ154" s="14"/>
      <c r="DK154" s="7"/>
    </row>
    <row r="155" spans="2:115" s="8" customFormat="1" ht="18" customHeight="1">
      <c r="B155" s="9"/>
      <c r="C155" s="9"/>
      <c r="D155" s="11">
        <v>140</v>
      </c>
      <c r="E155" s="25">
        <f t="shared" si="2"/>
        <v>42687.541666666664</v>
      </c>
      <c r="F155" s="15">
        <f>'Countries and Timezone'!R142</f>
        <v>42687.541666666664</v>
      </c>
      <c r="G155" s="16" t="s">
        <v>64</v>
      </c>
      <c r="H155" s="10"/>
      <c r="I155" s="17"/>
      <c r="J155" s="29" t="s">
        <v>5</v>
      </c>
      <c r="K155" s="17"/>
      <c r="L155" s="10"/>
      <c r="M155" s="99" t="s">
        <v>60</v>
      </c>
      <c r="N155" s="10"/>
      <c r="O155" s="10"/>
      <c r="P155" s="10"/>
      <c r="Q155" s="177" t="s">
        <v>143</v>
      </c>
      <c r="R155" s="177"/>
      <c r="S155" s="177"/>
      <c r="T155" s="177"/>
      <c r="U155" s="177"/>
      <c r="V155" s="177"/>
      <c r="W155" s="177"/>
      <c r="X155" s="177"/>
      <c r="Y155" s="177"/>
      <c r="Z155" s="12"/>
      <c r="AA155" s="1"/>
      <c r="AB155" s="30"/>
      <c r="AC155" s="93"/>
      <c r="AD155" s="93"/>
      <c r="AE155" s="93"/>
      <c r="AF155" s="93"/>
      <c r="AG155" s="11"/>
      <c r="AH155" s="11"/>
      <c r="AI155" s="11"/>
      <c r="AJ155" s="11"/>
      <c r="AK155" s="11"/>
      <c r="AL155" s="11"/>
      <c r="AM155" s="11"/>
      <c r="AN155" s="35"/>
      <c r="AO155" s="12"/>
      <c r="AP155" s="2"/>
      <c r="DH155" s="7"/>
      <c r="DI155" s="13"/>
      <c r="DJ155" s="14"/>
      <c r="DK155" s="7"/>
    </row>
    <row r="156" spans="2:115" s="8" customFormat="1" ht="18" customHeight="1">
      <c r="B156" s="9"/>
      <c r="C156" s="9"/>
      <c r="D156" s="11">
        <v>141</v>
      </c>
      <c r="E156" s="25">
        <f t="shared" si="2"/>
        <v>42687.541666666664</v>
      </c>
      <c r="F156" s="15">
        <f>'Countries and Timezone'!R143</f>
        <v>42687.541666666664</v>
      </c>
      <c r="G156" s="16" t="s">
        <v>66</v>
      </c>
      <c r="H156" s="10"/>
      <c r="I156" s="17"/>
      <c r="J156" s="29" t="s">
        <v>5</v>
      </c>
      <c r="K156" s="17"/>
      <c r="L156" s="10"/>
      <c r="M156" s="99" t="s">
        <v>77</v>
      </c>
      <c r="N156" s="10"/>
      <c r="O156" s="10"/>
      <c r="P156" s="10"/>
      <c r="Q156" s="177" t="s">
        <v>123</v>
      </c>
      <c r="R156" s="177"/>
      <c r="S156" s="177"/>
      <c r="T156" s="177"/>
      <c r="U156" s="177"/>
      <c r="V156" s="177"/>
      <c r="W156" s="177"/>
      <c r="X156" s="177"/>
      <c r="Y156" s="177"/>
      <c r="Z156" s="12"/>
      <c r="AA156" s="1"/>
      <c r="AB156" s="30"/>
      <c r="AC156" s="93"/>
      <c r="AD156" s="93"/>
      <c r="AE156" s="93"/>
      <c r="AF156" s="93"/>
      <c r="AG156" s="11"/>
      <c r="AH156" s="11"/>
      <c r="AI156" s="11"/>
      <c r="AJ156" s="11"/>
      <c r="AK156" s="11"/>
      <c r="AL156" s="11"/>
      <c r="AM156" s="11"/>
      <c r="AN156" s="35"/>
      <c r="AO156" s="12"/>
      <c r="AP156" s="2"/>
      <c r="DH156" s="7"/>
      <c r="DI156" s="13"/>
      <c r="DJ156" s="14"/>
      <c r="DK156" s="7"/>
    </row>
    <row r="157" spans="2:115" s="8" customFormat="1" ht="18" customHeight="1">
      <c r="B157" s="9"/>
      <c r="C157" s="9"/>
      <c r="D157" s="11">
        <v>142</v>
      </c>
      <c r="E157" s="25">
        <f t="shared" si="2"/>
        <v>42687.541666666664</v>
      </c>
      <c r="F157" s="15">
        <f>'Countries and Timezone'!R144</f>
        <v>42687.541666666664</v>
      </c>
      <c r="G157" s="16" t="s">
        <v>76</v>
      </c>
      <c r="H157" s="10"/>
      <c r="I157" s="17"/>
      <c r="J157" s="29" t="s">
        <v>5</v>
      </c>
      <c r="K157" s="17"/>
      <c r="L157" s="10"/>
      <c r="M157" s="99" t="s">
        <v>86</v>
      </c>
      <c r="N157" s="10"/>
      <c r="O157" s="10"/>
      <c r="P157" s="10"/>
      <c r="Q157" s="177" t="s">
        <v>128</v>
      </c>
      <c r="R157" s="177"/>
      <c r="S157" s="177"/>
      <c r="T157" s="177"/>
      <c r="U157" s="177"/>
      <c r="V157" s="177"/>
      <c r="W157" s="177"/>
      <c r="X157" s="177"/>
      <c r="Y157" s="177"/>
      <c r="Z157" s="12"/>
      <c r="AA157" s="1"/>
      <c r="AB157" s="30"/>
      <c r="AC157" s="93"/>
      <c r="AD157" s="93"/>
      <c r="AE157" s="93"/>
      <c r="AF157" s="93"/>
      <c r="AG157" s="11"/>
      <c r="AH157" s="11"/>
      <c r="AI157" s="11"/>
      <c r="AJ157" s="11"/>
      <c r="AK157" s="11"/>
      <c r="AL157" s="11"/>
      <c r="AM157" s="11"/>
      <c r="AN157" s="35"/>
      <c r="AO157" s="12"/>
      <c r="AP157" s="2"/>
      <c r="DH157" s="7"/>
      <c r="DI157" s="13"/>
      <c r="DJ157" s="14"/>
      <c r="DK157" s="7"/>
    </row>
    <row r="158" spans="2:115" s="8" customFormat="1" ht="18" customHeight="1">
      <c r="B158" s="9"/>
      <c r="C158" s="9"/>
      <c r="D158" s="11">
        <v>143</v>
      </c>
      <c r="E158" s="25">
        <f t="shared" si="2"/>
        <v>42687.67013888889</v>
      </c>
      <c r="F158" s="15">
        <f>'Countries and Timezone'!R145</f>
        <v>42687.67013888889</v>
      </c>
      <c r="G158" s="16" t="s">
        <v>78</v>
      </c>
      <c r="H158" s="10"/>
      <c r="I158" s="17"/>
      <c r="J158" s="29" t="s">
        <v>5</v>
      </c>
      <c r="K158" s="17"/>
      <c r="L158" s="10"/>
      <c r="M158" s="99" t="s">
        <v>68</v>
      </c>
      <c r="N158" s="10"/>
      <c r="O158" s="10"/>
      <c r="P158" s="10"/>
      <c r="Q158" s="177" t="s">
        <v>137</v>
      </c>
      <c r="R158" s="177"/>
      <c r="S158" s="177"/>
      <c r="T158" s="177"/>
      <c r="U158" s="177"/>
      <c r="V158" s="177"/>
      <c r="W158" s="177"/>
      <c r="X158" s="177"/>
      <c r="Y158" s="177"/>
      <c r="Z158" s="12"/>
      <c r="AA158" s="1"/>
      <c r="AB158" s="30"/>
      <c r="AC158" s="93"/>
      <c r="AD158" s="93"/>
      <c r="AE158" s="93"/>
      <c r="AF158" s="93"/>
      <c r="AG158" s="11"/>
      <c r="AH158" s="11"/>
      <c r="AI158" s="11"/>
      <c r="AJ158" s="11"/>
      <c r="AK158" s="11"/>
      <c r="AL158" s="11"/>
      <c r="AM158" s="11"/>
      <c r="AN158" s="35"/>
      <c r="AO158" s="12"/>
      <c r="AP158" s="2"/>
      <c r="DH158" s="7"/>
      <c r="DI158" s="13"/>
      <c r="DJ158" s="14"/>
      <c r="DK158" s="7"/>
    </row>
    <row r="159" spans="2:115" s="8" customFormat="1" ht="18" customHeight="1">
      <c r="B159" s="9"/>
      <c r="C159" s="9"/>
      <c r="D159" s="11">
        <v>144</v>
      </c>
      <c r="E159" s="25">
        <f t="shared" si="2"/>
        <v>42687.68402777778</v>
      </c>
      <c r="F159" s="15">
        <f>'Countries and Timezone'!R146</f>
        <v>42687.68402777778</v>
      </c>
      <c r="G159" s="16" t="s">
        <v>88</v>
      </c>
      <c r="H159" s="10"/>
      <c r="I159" s="17"/>
      <c r="J159" s="29" t="s">
        <v>5</v>
      </c>
      <c r="K159" s="17"/>
      <c r="L159" s="10"/>
      <c r="M159" s="99" t="s">
        <v>147</v>
      </c>
      <c r="N159" s="10"/>
      <c r="O159" s="10"/>
      <c r="P159" s="10"/>
      <c r="Q159" s="177" t="s">
        <v>127</v>
      </c>
      <c r="R159" s="177"/>
      <c r="S159" s="177"/>
      <c r="T159" s="177"/>
      <c r="U159" s="177"/>
      <c r="V159" s="177"/>
      <c r="W159" s="177"/>
      <c r="X159" s="177"/>
      <c r="Y159" s="177"/>
      <c r="Z159" s="12"/>
      <c r="AA159" s="1"/>
      <c r="AB159" s="30"/>
      <c r="AC159" s="93"/>
      <c r="AD159" s="93"/>
      <c r="AE159" s="93"/>
      <c r="AF159" s="93"/>
      <c r="AG159" s="11"/>
      <c r="AH159" s="11"/>
      <c r="AI159" s="11"/>
      <c r="AJ159" s="11"/>
      <c r="AK159" s="11"/>
      <c r="AL159" s="11"/>
      <c r="AM159" s="11"/>
      <c r="AN159" s="35"/>
      <c r="AO159" s="12"/>
      <c r="AP159" s="2"/>
      <c r="DH159" s="7"/>
      <c r="DI159" s="13"/>
      <c r="DJ159" s="14"/>
      <c r="DK159" s="7"/>
    </row>
    <row r="160" spans="2:115" s="8" customFormat="1" ht="18" customHeight="1">
      <c r="B160" s="9"/>
      <c r="C160" s="9"/>
      <c r="D160" s="11">
        <v>145</v>
      </c>
      <c r="E160" s="25">
        <f t="shared" si="2"/>
        <v>42687.68402777778</v>
      </c>
      <c r="F160" s="15">
        <f>'Countries and Timezone'!R147</f>
        <v>42687.68402777778</v>
      </c>
      <c r="G160" s="16" t="s">
        <v>81</v>
      </c>
      <c r="H160" s="10"/>
      <c r="I160" s="17"/>
      <c r="J160" s="29" t="s">
        <v>5</v>
      </c>
      <c r="K160" s="17"/>
      <c r="L160" s="10"/>
      <c r="M160" s="99" t="s">
        <v>85</v>
      </c>
      <c r="N160" s="10"/>
      <c r="O160" s="10"/>
      <c r="P160" s="10"/>
      <c r="Q160" s="177" t="s">
        <v>134</v>
      </c>
      <c r="R160" s="177"/>
      <c r="S160" s="177"/>
      <c r="T160" s="177"/>
      <c r="U160" s="177"/>
      <c r="V160" s="177"/>
      <c r="W160" s="177"/>
      <c r="X160" s="177"/>
      <c r="Y160" s="177"/>
      <c r="Z160" s="12"/>
      <c r="AA160" s="1"/>
      <c r="AB160" s="30"/>
      <c r="AC160" s="93"/>
      <c r="AD160" s="93"/>
      <c r="AE160" s="93"/>
      <c r="AF160" s="93"/>
      <c r="AG160" s="11"/>
      <c r="AH160" s="11"/>
      <c r="AI160" s="11"/>
      <c r="AJ160" s="11"/>
      <c r="AK160" s="11"/>
      <c r="AL160" s="11"/>
      <c r="AM160" s="11"/>
      <c r="AN160" s="35"/>
      <c r="AO160" s="12"/>
      <c r="AP160" s="2"/>
      <c r="DH160" s="7"/>
      <c r="DI160" s="13"/>
      <c r="DJ160" s="14"/>
      <c r="DK160" s="7"/>
    </row>
    <row r="161" spans="2:115" s="8" customFormat="1" ht="18" customHeight="1">
      <c r="B161" s="9"/>
      <c r="C161" s="9"/>
      <c r="D161" s="11">
        <v>146</v>
      </c>
      <c r="E161" s="25">
        <f t="shared" si="2"/>
        <v>42687.854166666664</v>
      </c>
      <c r="F161" s="15">
        <f>'Countries and Timezone'!R148</f>
        <v>42687.854166666664</v>
      </c>
      <c r="G161" s="16" t="s">
        <v>79</v>
      </c>
      <c r="H161" s="10"/>
      <c r="I161" s="17"/>
      <c r="J161" s="29" t="s">
        <v>5</v>
      </c>
      <c r="K161" s="17"/>
      <c r="L161" s="10"/>
      <c r="M161" s="99" t="s">
        <v>84</v>
      </c>
      <c r="N161" s="10"/>
      <c r="O161" s="10"/>
      <c r="P161" s="10"/>
      <c r="Q161" s="177" t="s">
        <v>133</v>
      </c>
      <c r="R161" s="177"/>
      <c r="S161" s="177"/>
      <c r="T161" s="177"/>
      <c r="U161" s="177"/>
      <c r="V161" s="177"/>
      <c r="W161" s="177"/>
      <c r="X161" s="177"/>
      <c r="Y161" s="177"/>
      <c r="Z161" s="12"/>
      <c r="AA161" s="1"/>
      <c r="AB161" s="30"/>
      <c r="AC161" s="93"/>
      <c r="AD161" s="93"/>
      <c r="AE161" s="93"/>
      <c r="AF161" s="93"/>
      <c r="AG161" s="11"/>
      <c r="AH161" s="11"/>
      <c r="AI161" s="11"/>
      <c r="AJ161" s="11"/>
      <c r="AK161" s="11"/>
      <c r="AL161" s="11"/>
      <c r="AM161" s="11"/>
      <c r="AN161" s="35"/>
      <c r="AO161" s="12"/>
      <c r="AP161" s="2"/>
      <c r="DH161" s="7"/>
      <c r="DI161" s="13"/>
      <c r="DJ161" s="14"/>
      <c r="DK161" s="7"/>
    </row>
    <row r="162" spans="2:115" s="8" customFormat="1" ht="18" customHeight="1">
      <c r="B162" s="9"/>
      <c r="C162" s="9"/>
      <c r="D162" s="11">
        <v>147</v>
      </c>
      <c r="E162" s="25">
        <f t="shared" si="2"/>
        <v>42688.854166666664</v>
      </c>
      <c r="F162" s="15">
        <f>'Countries and Timezone'!R149</f>
        <v>42688.854166666664</v>
      </c>
      <c r="G162" s="16" t="s">
        <v>72</v>
      </c>
      <c r="H162" s="10"/>
      <c r="I162" s="17"/>
      <c r="J162" s="29" t="s">
        <v>5</v>
      </c>
      <c r="K162" s="17"/>
      <c r="L162" s="10"/>
      <c r="M162" s="99" t="s">
        <v>80</v>
      </c>
      <c r="N162" s="10"/>
      <c r="O162" s="10"/>
      <c r="P162" s="10"/>
      <c r="Q162" s="177" t="s">
        <v>121</v>
      </c>
      <c r="R162" s="177"/>
      <c r="S162" s="177"/>
      <c r="T162" s="177"/>
      <c r="U162" s="177"/>
      <c r="V162" s="177"/>
      <c r="W162" s="177"/>
      <c r="X162" s="177"/>
      <c r="Y162" s="177"/>
      <c r="Z162" s="12"/>
      <c r="AA162" s="1"/>
      <c r="AB162" s="30"/>
      <c r="AC162" s="93"/>
      <c r="AD162" s="93"/>
      <c r="AE162" s="93"/>
      <c r="AF162" s="93"/>
      <c r="AG162" s="11"/>
      <c r="AH162" s="11"/>
      <c r="AI162" s="11"/>
      <c r="AJ162" s="11"/>
      <c r="AK162" s="11"/>
      <c r="AL162" s="11"/>
      <c r="AM162" s="11"/>
      <c r="AN162" s="35"/>
      <c r="AO162" s="12"/>
      <c r="AP162" s="2"/>
      <c r="DH162" s="7"/>
      <c r="DI162" s="13"/>
      <c r="DJ162" s="14"/>
      <c r="DK162" s="7"/>
    </row>
    <row r="163" spans="2:115" s="8" customFormat="1" ht="18" customHeight="1">
      <c r="B163" s="9"/>
      <c r="C163" s="9"/>
      <c r="D163" s="11">
        <v>148</v>
      </c>
      <c r="E163" s="25">
        <f t="shared" si="2"/>
        <v>42691.850694444445</v>
      </c>
      <c r="F163" s="15">
        <f>'Countries and Timezone'!R150</f>
        <v>42691.850694444445</v>
      </c>
      <c r="G163" s="16" t="s">
        <v>71</v>
      </c>
      <c r="H163" s="10"/>
      <c r="I163" s="17"/>
      <c r="J163" s="29" t="s">
        <v>5</v>
      </c>
      <c r="K163" s="17"/>
      <c r="L163" s="10"/>
      <c r="M163" s="99" t="s">
        <v>58</v>
      </c>
      <c r="N163" s="10"/>
      <c r="O163" s="10"/>
      <c r="P163" s="10"/>
      <c r="Q163" s="177" t="s">
        <v>131</v>
      </c>
      <c r="R163" s="177"/>
      <c r="S163" s="177"/>
      <c r="T163" s="177"/>
      <c r="U163" s="177"/>
      <c r="V163" s="177"/>
      <c r="W163" s="177"/>
      <c r="X163" s="177"/>
      <c r="Y163" s="177"/>
      <c r="Z163" s="12"/>
      <c r="AA163" s="1"/>
      <c r="AB163" s="30"/>
      <c r="AC163" s="93"/>
      <c r="AD163" s="93"/>
      <c r="AE163" s="93"/>
      <c r="AF163" s="93"/>
      <c r="AG163" s="11"/>
      <c r="AH163" s="11"/>
      <c r="AI163" s="11"/>
      <c r="AJ163" s="11"/>
      <c r="AK163" s="11"/>
      <c r="AL163" s="11"/>
      <c r="AM163" s="11"/>
      <c r="AN163" s="35"/>
      <c r="AO163" s="12"/>
      <c r="AP163" s="2"/>
      <c r="DH163" s="7"/>
      <c r="DI163" s="13"/>
      <c r="DJ163" s="14"/>
      <c r="DK163" s="7"/>
    </row>
    <row r="164" spans="2:115" s="8" customFormat="1" ht="18" customHeight="1">
      <c r="B164" s="9"/>
      <c r="C164" s="9"/>
      <c r="D164" s="11">
        <v>149</v>
      </c>
      <c r="E164" s="25">
        <f t="shared" si="2"/>
        <v>42694.541666666664</v>
      </c>
      <c r="F164" s="15">
        <f>'Countries and Timezone'!R151</f>
        <v>42694.541666666664</v>
      </c>
      <c r="G164" s="16" t="s">
        <v>62</v>
      </c>
      <c r="H164" s="10"/>
      <c r="I164" s="17"/>
      <c r="J164" s="29" t="s">
        <v>5</v>
      </c>
      <c r="K164" s="17"/>
      <c r="L164" s="10"/>
      <c r="M164" s="99" t="s">
        <v>72</v>
      </c>
      <c r="N164" s="10"/>
      <c r="O164" s="10"/>
      <c r="P164" s="10"/>
      <c r="Q164" s="177" t="s">
        <v>140</v>
      </c>
      <c r="R164" s="177"/>
      <c r="S164" s="177"/>
      <c r="T164" s="177"/>
      <c r="U164" s="177"/>
      <c r="V164" s="177"/>
      <c r="W164" s="177"/>
      <c r="X164" s="177"/>
      <c r="Y164" s="177"/>
      <c r="Z164" s="12"/>
      <c r="AA164" s="1"/>
      <c r="AB164" s="30"/>
      <c r="AC164" s="93"/>
      <c r="AD164" s="93"/>
      <c r="AE164" s="93"/>
      <c r="AF164" s="93"/>
      <c r="AG164" s="11"/>
      <c r="AH164" s="11"/>
      <c r="AI164" s="11"/>
      <c r="AJ164" s="11"/>
      <c r="AK164" s="11"/>
      <c r="AL164" s="11"/>
      <c r="AM164" s="11"/>
      <c r="AN164" s="35"/>
      <c r="AO164" s="12"/>
      <c r="AP164" s="2"/>
      <c r="DH164" s="7"/>
      <c r="DI164" s="13"/>
      <c r="DJ164" s="14"/>
      <c r="DK164" s="7"/>
    </row>
    <row r="165" spans="2:115" s="8" customFormat="1" ht="18" customHeight="1">
      <c r="B165" s="9"/>
      <c r="C165" s="9"/>
      <c r="D165" s="11">
        <v>150</v>
      </c>
      <c r="E165" s="25">
        <f t="shared" si="2"/>
        <v>42694.541666666664</v>
      </c>
      <c r="F165" s="15">
        <f>'Countries and Timezone'!R152</f>
        <v>42694.541666666664</v>
      </c>
      <c r="G165" s="16" t="s">
        <v>85</v>
      </c>
      <c r="H165" s="10"/>
      <c r="I165" s="17"/>
      <c r="J165" s="29" t="s">
        <v>5</v>
      </c>
      <c r="K165" s="17"/>
      <c r="L165" s="10"/>
      <c r="M165" s="99" t="s">
        <v>74</v>
      </c>
      <c r="N165" s="10"/>
      <c r="O165" s="10"/>
      <c r="P165" s="10"/>
      <c r="Q165" s="177" t="s">
        <v>132</v>
      </c>
      <c r="R165" s="177"/>
      <c r="S165" s="177"/>
      <c r="T165" s="177"/>
      <c r="U165" s="177"/>
      <c r="V165" s="177"/>
      <c r="W165" s="177"/>
      <c r="X165" s="177"/>
      <c r="Y165" s="177"/>
      <c r="Z165" s="12"/>
      <c r="AA165" s="1"/>
      <c r="AB165" s="30"/>
      <c r="AC165" s="93"/>
      <c r="AD165" s="93"/>
      <c r="AE165" s="93"/>
      <c r="AF165" s="93"/>
      <c r="AG165" s="11"/>
      <c r="AH165" s="11"/>
      <c r="AI165" s="11"/>
      <c r="AJ165" s="11"/>
      <c r="AK165" s="11"/>
      <c r="AL165" s="11"/>
      <c r="AM165" s="11"/>
      <c r="AN165" s="35"/>
      <c r="AO165" s="12"/>
      <c r="AP165" s="2"/>
      <c r="DH165" s="7"/>
      <c r="DI165" s="13"/>
      <c r="DJ165" s="14"/>
      <c r="DK165" s="7"/>
    </row>
    <row r="166" spans="2:115" s="8" customFormat="1" ht="18" customHeight="1">
      <c r="B166" s="9"/>
      <c r="C166" s="9"/>
      <c r="D166" s="11">
        <v>151</v>
      </c>
      <c r="E166" s="25">
        <f t="shared" si="2"/>
        <v>42694.541666666664</v>
      </c>
      <c r="F166" s="15">
        <f>'Countries and Timezone'!R153</f>
        <v>42694.541666666664</v>
      </c>
      <c r="G166" s="16" t="s">
        <v>63</v>
      </c>
      <c r="H166" s="10"/>
      <c r="I166" s="17"/>
      <c r="J166" s="29" t="s">
        <v>5</v>
      </c>
      <c r="K166" s="17"/>
      <c r="L166" s="10"/>
      <c r="M166" s="99" t="s">
        <v>81</v>
      </c>
      <c r="N166" s="10"/>
      <c r="O166" s="10"/>
      <c r="P166" s="10"/>
      <c r="Q166" s="177" t="s">
        <v>125</v>
      </c>
      <c r="R166" s="177"/>
      <c r="S166" s="177"/>
      <c r="T166" s="177"/>
      <c r="U166" s="177"/>
      <c r="V166" s="177"/>
      <c r="W166" s="177"/>
      <c r="X166" s="177"/>
      <c r="Y166" s="177"/>
      <c r="Z166" s="12"/>
      <c r="AA166" s="1"/>
      <c r="AB166" s="30"/>
      <c r="AC166" s="93"/>
      <c r="AD166" s="93"/>
      <c r="AE166" s="93"/>
      <c r="AF166" s="93"/>
      <c r="AG166" s="11"/>
      <c r="AH166" s="11"/>
      <c r="AI166" s="11"/>
      <c r="AJ166" s="11"/>
      <c r="AK166" s="11"/>
      <c r="AL166" s="11"/>
      <c r="AM166" s="11"/>
      <c r="AN166" s="35"/>
      <c r="AO166" s="12"/>
      <c r="AP166" s="2"/>
      <c r="DH166" s="7"/>
      <c r="DI166" s="13"/>
      <c r="DJ166" s="14"/>
      <c r="DK166" s="7"/>
    </row>
    <row r="167" spans="2:115" s="8" customFormat="1" ht="18" customHeight="1">
      <c r="B167" s="9"/>
      <c r="C167" s="9"/>
      <c r="D167" s="11">
        <v>152</v>
      </c>
      <c r="E167" s="25">
        <f aca="true" t="shared" si="3" ref="E167:E196">F167</f>
        <v>42694.541666666664</v>
      </c>
      <c r="F167" s="15">
        <f>'Countries and Timezone'!R154</f>
        <v>42694.541666666664</v>
      </c>
      <c r="G167" s="16" t="s">
        <v>67</v>
      </c>
      <c r="H167" s="10"/>
      <c r="I167" s="17"/>
      <c r="J167" s="29" t="s">
        <v>5</v>
      </c>
      <c r="K167" s="17"/>
      <c r="L167" s="10"/>
      <c r="M167" s="99" t="s">
        <v>82</v>
      </c>
      <c r="N167" s="10"/>
      <c r="O167" s="10"/>
      <c r="P167" s="10"/>
      <c r="Q167" s="177" t="s">
        <v>148</v>
      </c>
      <c r="R167" s="177"/>
      <c r="S167" s="177"/>
      <c r="T167" s="177"/>
      <c r="U167" s="177"/>
      <c r="V167" s="177"/>
      <c r="W167" s="177"/>
      <c r="X167" s="177"/>
      <c r="Y167" s="177"/>
      <c r="Z167" s="12"/>
      <c r="AA167" s="1"/>
      <c r="AB167" s="30"/>
      <c r="AC167" s="93"/>
      <c r="AD167" s="93"/>
      <c r="AE167" s="93"/>
      <c r="AF167" s="93"/>
      <c r="AG167" s="11"/>
      <c r="AH167" s="11"/>
      <c r="AI167" s="11"/>
      <c r="AJ167" s="11"/>
      <c r="AK167" s="11"/>
      <c r="AL167" s="11"/>
      <c r="AM167" s="11"/>
      <c r="AN167" s="35"/>
      <c r="AO167" s="12"/>
      <c r="AP167" s="2"/>
      <c r="DH167" s="7"/>
      <c r="DI167" s="13"/>
      <c r="DJ167" s="14"/>
      <c r="DK167" s="7"/>
    </row>
    <row r="168" spans="2:115" s="8" customFormat="1" ht="18" customHeight="1">
      <c r="B168" s="9"/>
      <c r="C168" s="9"/>
      <c r="D168" s="11">
        <v>153</v>
      </c>
      <c r="E168" s="25">
        <f t="shared" si="3"/>
        <v>42694.541666666664</v>
      </c>
      <c r="F168" s="15">
        <f>'Countries and Timezone'!R155</f>
        <v>42694.541666666664</v>
      </c>
      <c r="G168" s="16" t="s">
        <v>154</v>
      </c>
      <c r="H168" s="10"/>
      <c r="I168" s="17"/>
      <c r="J168" s="29" t="s">
        <v>5</v>
      </c>
      <c r="K168" s="17"/>
      <c r="L168" s="10"/>
      <c r="M168" s="99" t="s">
        <v>83</v>
      </c>
      <c r="N168" s="10"/>
      <c r="O168" s="10"/>
      <c r="P168" s="10"/>
      <c r="Q168" s="177" t="s">
        <v>126</v>
      </c>
      <c r="R168" s="177"/>
      <c r="S168" s="177"/>
      <c r="T168" s="177"/>
      <c r="U168" s="177"/>
      <c r="V168" s="177"/>
      <c r="W168" s="177"/>
      <c r="X168" s="177"/>
      <c r="Y168" s="177"/>
      <c r="Z168" s="12"/>
      <c r="AA168" s="1"/>
      <c r="AB168" s="30"/>
      <c r="AC168" s="92"/>
      <c r="AD168" s="92"/>
      <c r="AE168" s="92"/>
      <c r="AF168" s="92"/>
      <c r="AG168" s="11"/>
      <c r="AH168" s="11"/>
      <c r="AI168" s="11"/>
      <c r="AJ168" s="11"/>
      <c r="AK168" s="11"/>
      <c r="AL168" s="11"/>
      <c r="AM168" s="11"/>
      <c r="AN168" s="35"/>
      <c r="AO168" s="12"/>
      <c r="AP168" s="2"/>
      <c r="DH168" s="7"/>
      <c r="DI168" s="13"/>
      <c r="DJ168" s="14"/>
      <c r="DK168" s="7"/>
    </row>
    <row r="169" spans="2:115" s="8" customFormat="1" ht="18" customHeight="1">
      <c r="B169" s="9"/>
      <c r="C169" s="9"/>
      <c r="D169" s="11">
        <v>154</v>
      </c>
      <c r="E169" s="25">
        <f t="shared" si="3"/>
        <v>42694.541666666664</v>
      </c>
      <c r="F169" s="15">
        <f>'Countries and Timezone'!R156</f>
        <v>42694.541666666664</v>
      </c>
      <c r="G169" s="16" t="s">
        <v>60</v>
      </c>
      <c r="H169" s="10"/>
      <c r="I169" s="17"/>
      <c r="J169" s="29" t="s">
        <v>5</v>
      </c>
      <c r="K169" s="17"/>
      <c r="L169" s="10"/>
      <c r="M169" s="99" t="s">
        <v>69</v>
      </c>
      <c r="N169" s="10"/>
      <c r="O169" s="10"/>
      <c r="P169" s="10"/>
      <c r="Q169" s="177" t="s">
        <v>119</v>
      </c>
      <c r="R169" s="177"/>
      <c r="S169" s="177"/>
      <c r="T169" s="177"/>
      <c r="U169" s="177"/>
      <c r="V169" s="177"/>
      <c r="W169" s="177"/>
      <c r="X169" s="177"/>
      <c r="Y169" s="177"/>
      <c r="Z169" s="12"/>
      <c r="AA169" s="1"/>
      <c r="AB169" s="30"/>
      <c r="AC169" s="93"/>
      <c r="AD169" s="93"/>
      <c r="AE169" s="93"/>
      <c r="AF169" s="93"/>
      <c r="AG169" s="11"/>
      <c r="AH169" s="11"/>
      <c r="AI169" s="11"/>
      <c r="AJ169" s="11"/>
      <c r="AK169" s="11"/>
      <c r="AL169" s="11"/>
      <c r="AM169" s="11"/>
      <c r="AN169" s="35"/>
      <c r="AO169" s="12"/>
      <c r="AP169" s="2"/>
      <c r="DH169" s="7"/>
      <c r="DI169" s="13"/>
      <c r="DJ169" s="14"/>
      <c r="DK169" s="7"/>
    </row>
    <row r="170" spans="2:115" s="8" customFormat="1" ht="18" customHeight="1">
      <c r="B170" s="9"/>
      <c r="C170" s="9"/>
      <c r="D170" s="11">
        <v>155</v>
      </c>
      <c r="E170" s="25">
        <f t="shared" si="3"/>
        <v>42694.541666666664</v>
      </c>
      <c r="F170" s="15">
        <f>'Countries and Timezone'!R157</f>
        <v>42694.541666666664</v>
      </c>
      <c r="G170" s="16" t="s">
        <v>147</v>
      </c>
      <c r="H170" s="10"/>
      <c r="I170" s="17"/>
      <c r="J170" s="29" t="s">
        <v>5</v>
      </c>
      <c r="K170" s="17"/>
      <c r="L170" s="10"/>
      <c r="M170" s="99" t="s">
        <v>76</v>
      </c>
      <c r="N170" s="10"/>
      <c r="O170" s="10"/>
      <c r="P170" s="10"/>
      <c r="Q170" s="177" t="s">
        <v>138</v>
      </c>
      <c r="R170" s="177"/>
      <c r="S170" s="177"/>
      <c r="T170" s="177"/>
      <c r="U170" s="177"/>
      <c r="V170" s="177"/>
      <c r="W170" s="177"/>
      <c r="X170" s="177"/>
      <c r="Y170" s="177"/>
      <c r="Z170" s="12"/>
      <c r="AA170" s="1"/>
      <c r="AB170" s="30"/>
      <c r="AC170" s="93"/>
      <c r="AD170" s="93"/>
      <c r="AE170" s="93"/>
      <c r="AF170" s="93"/>
      <c r="AG170" s="11"/>
      <c r="AH170" s="11"/>
      <c r="AI170" s="11"/>
      <c r="AJ170" s="11"/>
      <c r="AK170" s="11"/>
      <c r="AL170" s="11"/>
      <c r="AM170" s="11"/>
      <c r="AN170" s="35"/>
      <c r="AO170" s="12"/>
      <c r="AP170" s="2"/>
      <c r="DH170" s="7"/>
      <c r="DI170" s="13"/>
      <c r="DJ170" s="14"/>
      <c r="DK170" s="7"/>
    </row>
    <row r="171" spans="2:115" s="8" customFormat="1" ht="18" customHeight="1">
      <c r="B171" s="9"/>
      <c r="C171" s="9"/>
      <c r="D171" s="11">
        <v>156</v>
      </c>
      <c r="E171" s="25">
        <f t="shared" si="3"/>
        <v>42694.541666666664</v>
      </c>
      <c r="F171" s="15">
        <f>'Countries and Timezone'!R158</f>
        <v>42694.541666666664</v>
      </c>
      <c r="G171" s="16" t="s">
        <v>64</v>
      </c>
      <c r="H171" s="10"/>
      <c r="I171" s="17"/>
      <c r="J171" s="29" t="s">
        <v>5</v>
      </c>
      <c r="K171" s="17"/>
      <c r="L171" s="10"/>
      <c r="M171" s="99" t="s">
        <v>80</v>
      </c>
      <c r="N171" s="10"/>
      <c r="O171" s="10"/>
      <c r="P171" s="10"/>
      <c r="Q171" s="177" t="s">
        <v>121</v>
      </c>
      <c r="R171" s="177"/>
      <c r="S171" s="177"/>
      <c r="T171" s="177"/>
      <c r="U171" s="177"/>
      <c r="V171" s="177"/>
      <c r="W171" s="177"/>
      <c r="X171" s="177"/>
      <c r="Y171" s="177"/>
      <c r="Z171" s="12"/>
      <c r="AA171" s="1"/>
      <c r="AB171" s="30"/>
      <c r="AC171" s="93"/>
      <c r="AD171" s="93"/>
      <c r="AE171" s="93"/>
      <c r="AF171" s="93"/>
      <c r="AG171" s="11"/>
      <c r="AH171" s="11"/>
      <c r="AI171" s="11"/>
      <c r="AJ171" s="11"/>
      <c r="AK171" s="11"/>
      <c r="AL171" s="11"/>
      <c r="AM171" s="11"/>
      <c r="AN171" s="35"/>
      <c r="AO171" s="12"/>
      <c r="AP171" s="2"/>
      <c r="DH171" s="7"/>
      <c r="DI171" s="13"/>
      <c r="DJ171" s="14"/>
      <c r="DK171" s="7"/>
    </row>
    <row r="172" spans="2:115" s="8" customFormat="1" ht="18" customHeight="1">
      <c r="B172" s="9"/>
      <c r="C172" s="9"/>
      <c r="D172" s="11">
        <v>157</v>
      </c>
      <c r="E172" s="25">
        <f t="shared" si="3"/>
        <v>42694.67013888889</v>
      </c>
      <c r="F172" s="15">
        <f>'Countries and Timezone'!R159</f>
        <v>42694.67013888889</v>
      </c>
      <c r="G172" s="16" t="s">
        <v>78</v>
      </c>
      <c r="H172" s="10"/>
      <c r="I172" s="17"/>
      <c r="J172" s="29" t="s">
        <v>5</v>
      </c>
      <c r="K172" s="17"/>
      <c r="L172" s="10"/>
      <c r="M172" s="99" t="s">
        <v>87</v>
      </c>
      <c r="N172" s="10"/>
      <c r="O172" s="10"/>
      <c r="P172" s="10"/>
      <c r="Q172" s="177" t="s">
        <v>135</v>
      </c>
      <c r="R172" s="177"/>
      <c r="S172" s="177"/>
      <c r="T172" s="177"/>
      <c r="U172" s="177"/>
      <c r="V172" s="177"/>
      <c r="W172" s="177"/>
      <c r="X172" s="177"/>
      <c r="Y172" s="177"/>
      <c r="Z172" s="12"/>
      <c r="AA172" s="1"/>
      <c r="AB172" s="30"/>
      <c r="AC172" s="93"/>
      <c r="AD172" s="93"/>
      <c r="AE172" s="93"/>
      <c r="AF172" s="93"/>
      <c r="AG172" s="11"/>
      <c r="AH172" s="11"/>
      <c r="AI172" s="11"/>
      <c r="AJ172" s="11"/>
      <c r="AK172" s="11"/>
      <c r="AL172" s="11"/>
      <c r="AM172" s="11"/>
      <c r="AN172" s="35"/>
      <c r="AO172" s="12"/>
      <c r="AP172" s="2"/>
      <c r="DH172" s="7"/>
      <c r="DI172" s="13"/>
      <c r="DJ172" s="14"/>
      <c r="DK172" s="7"/>
    </row>
    <row r="173" spans="2:115" s="8" customFormat="1" ht="18" customHeight="1">
      <c r="B173" s="9"/>
      <c r="C173" s="9"/>
      <c r="D173" s="11">
        <v>158</v>
      </c>
      <c r="E173" s="25">
        <f t="shared" si="3"/>
        <v>42694.68402777778</v>
      </c>
      <c r="F173" s="15">
        <f>'Countries and Timezone'!R160</f>
        <v>42694.68402777778</v>
      </c>
      <c r="G173" s="16" t="s">
        <v>84</v>
      </c>
      <c r="H173" s="10"/>
      <c r="I173" s="17"/>
      <c r="J173" s="29" t="s">
        <v>5</v>
      </c>
      <c r="K173" s="17"/>
      <c r="L173" s="10"/>
      <c r="M173" s="99" t="s">
        <v>88</v>
      </c>
      <c r="N173" s="10"/>
      <c r="O173" s="10"/>
      <c r="P173" s="10"/>
      <c r="Q173" s="177" t="s">
        <v>129</v>
      </c>
      <c r="R173" s="177"/>
      <c r="S173" s="177"/>
      <c r="T173" s="177"/>
      <c r="U173" s="177"/>
      <c r="V173" s="177"/>
      <c r="W173" s="177"/>
      <c r="X173" s="177"/>
      <c r="Y173" s="177"/>
      <c r="Z173" s="12"/>
      <c r="AA173" s="1"/>
      <c r="AB173" s="30"/>
      <c r="AC173" s="93"/>
      <c r="AD173" s="93"/>
      <c r="AE173" s="93"/>
      <c r="AF173" s="93"/>
      <c r="AG173" s="11"/>
      <c r="AH173" s="11"/>
      <c r="AI173" s="11"/>
      <c r="AJ173" s="11"/>
      <c r="AK173" s="11"/>
      <c r="AL173" s="11"/>
      <c r="AM173" s="11"/>
      <c r="AN173" s="35"/>
      <c r="AO173" s="12"/>
      <c r="AP173" s="2"/>
      <c r="DH173" s="7"/>
      <c r="DI173" s="13"/>
      <c r="DJ173" s="14"/>
      <c r="DK173" s="7"/>
    </row>
    <row r="174" spans="2:115" s="8" customFormat="1" ht="18" customHeight="1">
      <c r="B174" s="9"/>
      <c r="C174" s="9"/>
      <c r="D174" s="11">
        <v>159</v>
      </c>
      <c r="E174" s="25">
        <f t="shared" si="3"/>
        <v>42694.68402777778</v>
      </c>
      <c r="F174" s="15">
        <f>'Countries and Timezone'!R161</f>
        <v>42694.68402777778</v>
      </c>
      <c r="G174" s="16" t="s">
        <v>75</v>
      </c>
      <c r="H174" s="10"/>
      <c r="I174" s="17"/>
      <c r="J174" s="29" t="s">
        <v>5</v>
      </c>
      <c r="K174" s="17"/>
      <c r="L174" s="10"/>
      <c r="M174" s="99" t="s">
        <v>79</v>
      </c>
      <c r="N174" s="10"/>
      <c r="O174" s="10"/>
      <c r="P174" s="10"/>
      <c r="Q174" s="177" t="s">
        <v>124</v>
      </c>
      <c r="R174" s="177"/>
      <c r="S174" s="177"/>
      <c r="T174" s="177"/>
      <c r="U174" s="177"/>
      <c r="V174" s="177"/>
      <c r="W174" s="177"/>
      <c r="X174" s="177"/>
      <c r="Y174" s="177"/>
      <c r="Z174" s="12"/>
      <c r="AA174" s="1"/>
      <c r="AB174" s="30"/>
      <c r="AC174" s="93"/>
      <c r="AD174" s="93"/>
      <c r="AE174" s="93"/>
      <c r="AF174" s="93"/>
      <c r="AG174" s="11"/>
      <c r="AH174" s="11"/>
      <c r="AI174" s="11"/>
      <c r="AJ174" s="11"/>
      <c r="AK174" s="11"/>
      <c r="AL174" s="11"/>
      <c r="AM174" s="11"/>
      <c r="AN174" s="35"/>
      <c r="AO174" s="12"/>
      <c r="AP174" s="2"/>
      <c r="DH174" s="7"/>
      <c r="DI174" s="13"/>
      <c r="DJ174" s="14"/>
      <c r="DK174" s="7"/>
    </row>
    <row r="175" spans="2:115" s="8" customFormat="1" ht="18" customHeight="1">
      <c r="B175" s="9"/>
      <c r="C175" s="9"/>
      <c r="D175" s="11">
        <v>160</v>
      </c>
      <c r="E175" s="25">
        <f t="shared" si="3"/>
        <v>42694.854166666664</v>
      </c>
      <c r="F175" s="15">
        <f>'Countries and Timezone'!R162</f>
        <v>42694.854166666664</v>
      </c>
      <c r="G175" s="16" t="s">
        <v>66</v>
      </c>
      <c r="H175" s="10"/>
      <c r="I175" s="17"/>
      <c r="J175" s="29" t="s">
        <v>5</v>
      </c>
      <c r="K175" s="17"/>
      <c r="L175" s="10"/>
      <c r="M175" s="99" t="s">
        <v>86</v>
      </c>
      <c r="N175" s="10"/>
      <c r="O175" s="10"/>
      <c r="P175" s="10"/>
      <c r="Q175" s="177" t="s">
        <v>128</v>
      </c>
      <c r="R175" s="177"/>
      <c r="S175" s="177"/>
      <c r="T175" s="177"/>
      <c r="U175" s="177"/>
      <c r="V175" s="177"/>
      <c r="W175" s="177"/>
      <c r="X175" s="177"/>
      <c r="Y175" s="177"/>
      <c r="Z175" s="12"/>
      <c r="AA175" s="1"/>
      <c r="AB175" s="30"/>
      <c r="AC175" s="93"/>
      <c r="AD175" s="93"/>
      <c r="AE175" s="93"/>
      <c r="AF175" s="93"/>
      <c r="AG175" s="11"/>
      <c r="AH175" s="11"/>
      <c r="AI175" s="11"/>
      <c r="AJ175" s="11"/>
      <c r="AK175" s="11"/>
      <c r="AL175" s="11"/>
      <c r="AM175" s="11"/>
      <c r="AN175" s="35"/>
      <c r="AO175" s="12"/>
      <c r="AP175" s="2"/>
      <c r="DH175" s="7"/>
      <c r="DI175" s="13"/>
      <c r="DJ175" s="14"/>
      <c r="DK175" s="7"/>
    </row>
    <row r="176" spans="2:115" s="8" customFormat="1" ht="18" customHeight="1">
      <c r="B176" s="9"/>
      <c r="C176" s="9"/>
      <c r="D176" s="11">
        <v>161</v>
      </c>
      <c r="E176" s="25">
        <f t="shared" si="3"/>
        <v>42695.854166666664</v>
      </c>
      <c r="F176" s="15">
        <f>'Countries and Timezone'!R163</f>
        <v>42695.854166666664</v>
      </c>
      <c r="G176" s="16" t="s">
        <v>65</v>
      </c>
      <c r="H176" s="10"/>
      <c r="I176" s="17"/>
      <c r="J176" s="29" t="s">
        <v>5</v>
      </c>
      <c r="K176" s="17"/>
      <c r="L176" s="10"/>
      <c r="M176" s="99" t="s">
        <v>70</v>
      </c>
      <c r="N176" s="10"/>
      <c r="O176" s="10"/>
      <c r="P176" s="10"/>
      <c r="Q176" s="177" t="s">
        <v>155</v>
      </c>
      <c r="R176" s="177"/>
      <c r="S176" s="177"/>
      <c r="T176" s="177"/>
      <c r="U176" s="177"/>
      <c r="V176" s="177"/>
      <c r="W176" s="177"/>
      <c r="X176" s="177"/>
      <c r="Y176" s="177"/>
      <c r="Z176" s="12"/>
      <c r="AA176" s="1"/>
      <c r="AB176" s="30"/>
      <c r="AC176" s="93"/>
      <c r="AD176" s="93"/>
      <c r="AE176" s="93"/>
      <c r="AF176" s="93"/>
      <c r="AG176" s="11"/>
      <c r="AH176" s="11"/>
      <c r="AI176" s="11"/>
      <c r="AJ176" s="11"/>
      <c r="AK176" s="11"/>
      <c r="AL176" s="11"/>
      <c r="AM176" s="11"/>
      <c r="AN176" s="35"/>
      <c r="AO176" s="12"/>
      <c r="AP176" s="2"/>
      <c r="DH176" s="7"/>
      <c r="DI176" s="13"/>
      <c r="DJ176" s="14"/>
      <c r="DK176" s="7"/>
    </row>
    <row r="177" spans="2:115" s="8" customFormat="1" ht="18" customHeight="1">
      <c r="B177" s="9"/>
      <c r="C177" s="9"/>
      <c r="D177" s="11">
        <v>162</v>
      </c>
      <c r="E177" s="25">
        <f t="shared" si="3"/>
        <v>42698.520833333336</v>
      </c>
      <c r="F177" s="15">
        <f>'Countries and Timezone'!R164</f>
        <v>42698.520833333336</v>
      </c>
      <c r="G177" s="16" t="s">
        <v>76</v>
      </c>
      <c r="H177" s="10"/>
      <c r="I177" s="17"/>
      <c r="J177" s="29" t="s">
        <v>5</v>
      </c>
      <c r="K177" s="17"/>
      <c r="L177" s="10"/>
      <c r="M177" s="99" t="s">
        <v>82</v>
      </c>
      <c r="N177" s="10"/>
      <c r="O177" s="10"/>
      <c r="P177" s="10"/>
      <c r="Q177" s="177" t="s">
        <v>148</v>
      </c>
      <c r="R177" s="177"/>
      <c r="S177" s="177"/>
      <c r="T177" s="177"/>
      <c r="U177" s="177"/>
      <c r="V177" s="177"/>
      <c r="W177" s="177"/>
      <c r="X177" s="177"/>
      <c r="Y177" s="177"/>
      <c r="Z177" s="12"/>
      <c r="AA177" s="1"/>
      <c r="AB177" s="30"/>
      <c r="AC177" s="93"/>
      <c r="AD177" s="93"/>
      <c r="AE177" s="93"/>
      <c r="AF177" s="93"/>
      <c r="AG177" s="11"/>
      <c r="AH177" s="11"/>
      <c r="AI177" s="11"/>
      <c r="AJ177" s="11"/>
      <c r="AK177" s="11"/>
      <c r="AL177" s="11"/>
      <c r="AM177" s="11"/>
      <c r="AN177" s="35"/>
      <c r="AO177" s="12"/>
      <c r="AP177" s="2"/>
      <c r="DH177" s="7"/>
      <c r="DI177" s="13"/>
      <c r="DJ177" s="14"/>
      <c r="DK177" s="7"/>
    </row>
    <row r="178" spans="2:115" s="8" customFormat="1" ht="18" customHeight="1">
      <c r="B178" s="9"/>
      <c r="C178" s="9"/>
      <c r="D178" s="11">
        <v>163</v>
      </c>
      <c r="E178" s="25">
        <f t="shared" si="3"/>
        <v>42698.6875</v>
      </c>
      <c r="F178" s="15">
        <f>'Countries and Timezone'!R165</f>
        <v>42698.6875</v>
      </c>
      <c r="G178" s="16" t="s">
        <v>86</v>
      </c>
      <c r="H178" s="10"/>
      <c r="I178" s="17"/>
      <c r="J178" s="29" t="s">
        <v>5</v>
      </c>
      <c r="K178" s="17"/>
      <c r="L178" s="10"/>
      <c r="M178" s="99" t="s">
        <v>81</v>
      </c>
      <c r="N178" s="10"/>
      <c r="O178" s="10"/>
      <c r="P178" s="10"/>
      <c r="Q178" s="177" t="s">
        <v>125</v>
      </c>
      <c r="R178" s="177"/>
      <c r="S178" s="177"/>
      <c r="T178" s="177"/>
      <c r="U178" s="177"/>
      <c r="V178" s="177"/>
      <c r="W178" s="177"/>
      <c r="X178" s="177"/>
      <c r="Y178" s="177"/>
      <c r="Z178" s="12"/>
      <c r="AA178" s="1"/>
      <c r="AB178" s="30"/>
      <c r="AC178" s="93"/>
      <c r="AD178" s="93"/>
      <c r="AE178" s="93"/>
      <c r="AF178" s="93"/>
      <c r="AG178" s="11"/>
      <c r="AH178" s="11"/>
      <c r="AI178" s="11"/>
      <c r="AJ178" s="11"/>
      <c r="AK178" s="11"/>
      <c r="AL178" s="11"/>
      <c r="AM178" s="11"/>
      <c r="AN178" s="35"/>
      <c r="AO178" s="12"/>
      <c r="AP178" s="2"/>
      <c r="DH178" s="7"/>
      <c r="DI178" s="13"/>
      <c r="DJ178" s="14"/>
      <c r="DK178" s="7"/>
    </row>
    <row r="179" spans="2:115" s="8" customFormat="1" ht="18" customHeight="1">
      <c r="B179" s="9"/>
      <c r="C179" s="9"/>
      <c r="D179" s="11">
        <v>164</v>
      </c>
      <c r="E179" s="25">
        <f t="shared" si="3"/>
        <v>42698.854166666664</v>
      </c>
      <c r="F179" s="15">
        <f>'Countries and Timezone'!R166</f>
        <v>42698.854166666664</v>
      </c>
      <c r="G179" s="16" t="s">
        <v>85</v>
      </c>
      <c r="H179" s="10"/>
      <c r="I179" s="17"/>
      <c r="J179" s="29" t="s">
        <v>5</v>
      </c>
      <c r="K179" s="17"/>
      <c r="L179" s="10"/>
      <c r="M179" s="99" t="s">
        <v>83</v>
      </c>
      <c r="N179" s="10"/>
      <c r="O179" s="10"/>
      <c r="P179" s="10"/>
      <c r="Q179" s="177" t="s">
        <v>126</v>
      </c>
      <c r="R179" s="177"/>
      <c r="S179" s="177"/>
      <c r="T179" s="177"/>
      <c r="U179" s="177"/>
      <c r="V179" s="177"/>
      <c r="W179" s="177"/>
      <c r="X179" s="177"/>
      <c r="Y179" s="177"/>
      <c r="Z179" s="12"/>
      <c r="AA179" s="1"/>
      <c r="AB179" s="30"/>
      <c r="AC179" s="93"/>
      <c r="AD179" s="93"/>
      <c r="AE179" s="93"/>
      <c r="AF179" s="93"/>
      <c r="AG179" s="11"/>
      <c r="AH179" s="11"/>
      <c r="AI179" s="11"/>
      <c r="AJ179" s="11"/>
      <c r="AK179" s="11"/>
      <c r="AL179" s="11"/>
      <c r="AM179" s="11"/>
      <c r="AN179" s="35"/>
      <c r="AO179" s="12"/>
      <c r="AP179" s="2"/>
      <c r="DH179" s="7"/>
      <c r="DI179" s="13"/>
      <c r="DJ179" s="14"/>
      <c r="DK179" s="7"/>
    </row>
    <row r="180" spans="2:115" s="8" customFormat="1" ht="18" customHeight="1">
      <c r="B180" s="9"/>
      <c r="C180" s="9"/>
      <c r="D180" s="11">
        <v>165</v>
      </c>
      <c r="E180" s="25">
        <f t="shared" si="3"/>
        <v>42701.541666666664</v>
      </c>
      <c r="F180" s="15">
        <f>'Countries and Timezone'!R167</f>
        <v>42701.541666666664</v>
      </c>
      <c r="G180" s="16" t="s">
        <v>147</v>
      </c>
      <c r="H180" s="10"/>
      <c r="I180" s="17"/>
      <c r="J180" s="29" t="s">
        <v>5</v>
      </c>
      <c r="K180" s="17"/>
      <c r="L180" s="10"/>
      <c r="M180" s="99" t="s">
        <v>61</v>
      </c>
      <c r="N180" s="10"/>
      <c r="O180" s="10"/>
      <c r="P180" s="10"/>
      <c r="Q180" s="177" t="s">
        <v>115</v>
      </c>
      <c r="R180" s="177"/>
      <c r="S180" s="177"/>
      <c r="T180" s="177"/>
      <c r="U180" s="177"/>
      <c r="V180" s="177"/>
      <c r="W180" s="177"/>
      <c r="X180" s="177"/>
      <c r="Y180" s="177"/>
      <c r="Z180" s="12"/>
      <c r="AA180" s="1"/>
      <c r="AB180" s="30"/>
      <c r="AC180" s="93"/>
      <c r="AD180" s="93"/>
      <c r="AE180" s="93"/>
      <c r="AF180" s="93"/>
      <c r="AG180" s="11"/>
      <c r="AH180" s="11"/>
      <c r="AI180" s="11"/>
      <c r="AJ180" s="11"/>
      <c r="AK180" s="11"/>
      <c r="AL180" s="11"/>
      <c r="AM180" s="11"/>
      <c r="AN180" s="35"/>
      <c r="AO180" s="12"/>
      <c r="AP180" s="2"/>
      <c r="DH180" s="7"/>
      <c r="DI180" s="13"/>
      <c r="DJ180" s="14"/>
      <c r="DK180" s="7"/>
    </row>
    <row r="181" spans="2:115" s="8" customFormat="1" ht="18" customHeight="1">
      <c r="B181" s="9"/>
      <c r="C181" s="9"/>
      <c r="D181" s="11">
        <v>166</v>
      </c>
      <c r="E181" s="25">
        <f t="shared" si="3"/>
        <v>42701.541666666664</v>
      </c>
      <c r="F181" s="15">
        <f>'Countries and Timezone'!R168</f>
        <v>42701.541666666664</v>
      </c>
      <c r="G181" s="16" t="s">
        <v>72</v>
      </c>
      <c r="H181" s="10"/>
      <c r="I181" s="17"/>
      <c r="J181" s="29" t="s">
        <v>5</v>
      </c>
      <c r="K181" s="17"/>
      <c r="L181" s="10"/>
      <c r="M181" s="99" t="s">
        <v>63</v>
      </c>
      <c r="N181" s="10"/>
      <c r="O181" s="10"/>
      <c r="P181" s="10"/>
      <c r="Q181" s="177" t="s">
        <v>116</v>
      </c>
      <c r="R181" s="177"/>
      <c r="S181" s="177"/>
      <c r="T181" s="177"/>
      <c r="U181" s="177"/>
      <c r="V181" s="177"/>
      <c r="W181" s="177"/>
      <c r="X181" s="177"/>
      <c r="Y181" s="177"/>
      <c r="Z181" s="12"/>
      <c r="AA181" s="1"/>
      <c r="AB181" s="30"/>
      <c r="AC181" s="93"/>
      <c r="AD181" s="93"/>
      <c r="AE181" s="93"/>
      <c r="AF181" s="93"/>
      <c r="AG181" s="11"/>
      <c r="AH181" s="11"/>
      <c r="AI181" s="11"/>
      <c r="AJ181" s="11"/>
      <c r="AK181" s="11"/>
      <c r="AL181" s="11"/>
      <c r="AM181" s="11"/>
      <c r="AN181" s="35"/>
      <c r="AO181" s="12"/>
      <c r="AP181" s="2"/>
      <c r="DH181" s="7"/>
      <c r="DI181" s="13"/>
      <c r="DJ181" s="14"/>
      <c r="DK181" s="7"/>
    </row>
    <row r="182" spans="2:115" s="8" customFormat="1" ht="18" customHeight="1">
      <c r="B182" s="9"/>
      <c r="C182" s="9"/>
      <c r="D182" s="11">
        <v>167</v>
      </c>
      <c r="E182" s="25">
        <f t="shared" si="3"/>
        <v>42701.541666666664</v>
      </c>
      <c r="F182" s="15">
        <f>'Countries and Timezone'!R169</f>
        <v>42701.541666666664</v>
      </c>
      <c r="G182" s="16" t="s">
        <v>67</v>
      </c>
      <c r="H182" s="10"/>
      <c r="I182" s="17"/>
      <c r="J182" s="29" t="s">
        <v>5</v>
      </c>
      <c r="K182" s="17"/>
      <c r="L182" s="10"/>
      <c r="M182" s="99" t="s">
        <v>62</v>
      </c>
      <c r="N182" s="10"/>
      <c r="O182" s="10"/>
      <c r="P182" s="10"/>
      <c r="Q182" s="177" t="s">
        <v>130</v>
      </c>
      <c r="R182" s="177"/>
      <c r="S182" s="177"/>
      <c r="T182" s="177"/>
      <c r="U182" s="177"/>
      <c r="V182" s="177"/>
      <c r="W182" s="177"/>
      <c r="X182" s="177"/>
      <c r="Y182" s="177"/>
      <c r="Z182" s="12"/>
      <c r="AA182" s="1"/>
      <c r="AB182" s="30"/>
      <c r="AC182" s="93"/>
      <c r="AD182" s="93"/>
      <c r="AE182" s="93"/>
      <c r="AF182" s="93"/>
      <c r="AG182" s="11"/>
      <c r="AH182" s="11"/>
      <c r="AI182" s="11"/>
      <c r="AJ182" s="11"/>
      <c r="AK182" s="11"/>
      <c r="AL182" s="11"/>
      <c r="AM182" s="11"/>
      <c r="AN182" s="35"/>
      <c r="AO182" s="12"/>
      <c r="AP182" s="2"/>
      <c r="DH182" s="7"/>
      <c r="DI182" s="13"/>
      <c r="DJ182" s="14"/>
      <c r="DK182" s="7"/>
    </row>
    <row r="183" spans="2:115" s="8" customFormat="1" ht="18" customHeight="1">
      <c r="B183" s="9"/>
      <c r="C183" s="9"/>
      <c r="D183" s="11">
        <v>168</v>
      </c>
      <c r="E183" s="25">
        <f t="shared" si="3"/>
        <v>42701.541666666664</v>
      </c>
      <c r="F183" s="15">
        <f>'Countries and Timezone'!R170</f>
        <v>42701.541666666664</v>
      </c>
      <c r="G183" s="16" t="s">
        <v>154</v>
      </c>
      <c r="H183" s="10"/>
      <c r="I183" s="17"/>
      <c r="J183" s="29" t="s">
        <v>5</v>
      </c>
      <c r="K183" s="17"/>
      <c r="L183" s="10"/>
      <c r="M183" s="99" t="s">
        <v>64</v>
      </c>
      <c r="N183" s="10"/>
      <c r="O183" s="10"/>
      <c r="P183" s="10"/>
      <c r="Q183" s="177" t="s">
        <v>139</v>
      </c>
      <c r="R183" s="177"/>
      <c r="S183" s="177"/>
      <c r="T183" s="177"/>
      <c r="U183" s="177"/>
      <c r="V183" s="177"/>
      <c r="W183" s="177"/>
      <c r="X183" s="177"/>
      <c r="Y183" s="177"/>
      <c r="Z183" s="12"/>
      <c r="AA183" s="1"/>
      <c r="AB183" s="30"/>
      <c r="AC183" s="93"/>
      <c r="AD183" s="93"/>
      <c r="AE183" s="93"/>
      <c r="AF183" s="93"/>
      <c r="AG183" s="11"/>
      <c r="AH183" s="11"/>
      <c r="AI183" s="11"/>
      <c r="AJ183" s="11"/>
      <c r="AK183" s="11"/>
      <c r="AL183" s="11"/>
      <c r="AM183" s="11"/>
      <c r="AN183" s="35"/>
      <c r="AO183" s="12"/>
      <c r="AP183" s="2"/>
      <c r="DH183" s="7"/>
      <c r="DI183" s="13"/>
      <c r="DJ183" s="14"/>
      <c r="DK183" s="7"/>
    </row>
    <row r="184" spans="2:115" s="8" customFormat="1" ht="18" customHeight="1">
      <c r="B184" s="9"/>
      <c r="C184" s="9"/>
      <c r="D184" s="11">
        <v>169</v>
      </c>
      <c r="E184" s="25">
        <f t="shared" si="3"/>
        <v>42701.541666666664</v>
      </c>
      <c r="F184" s="15">
        <f>'Countries and Timezone'!R171</f>
        <v>42701.541666666664</v>
      </c>
      <c r="G184" s="16" t="s">
        <v>80</v>
      </c>
      <c r="H184" s="10"/>
      <c r="I184" s="17"/>
      <c r="J184" s="29" t="s">
        <v>5</v>
      </c>
      <c r="K184" s="17"/>
      <c r="L184" s="10"/>
      <c r="M184" s="99" t="s">
        <v>74</v>
      </c>
      <c r="N184" s="10"/>
      <c r="O184" s="10"/>
      <c r="P184" s="10"/>
      <c r="Q184" s="177" t="s">
        <v>132</v>
      </c>
      <c r="R184" s="177"/>
      <c r="S184" s="177"/>
      <c r="T184" s="177"/>
      <c r="U184" s="177"/>
      <c r="V184" s="177"/>
      <c r="W184" s="177"/>
      <c r="X184" s="177"/>
      <c r="Y184" s="177"/>
      <c r="Z184" s="12"/>
      <c r="AA184" s="1"/>
      <c r="AB184" s="30"/>
      <c r="AC184" s="93"/>
      <c r="AD184" s="93"/>
      <c r="AE184" s="93"/>
      <c r="AF184" s="93"/>
      <c r="AG184" s="11"/>
      <c r="AH184" s="11"/>
      <c r="AI184" s="11"/>
      <c r="AJ184" s="11"/>
      <c r="AK184" s="11"/>
      <c r="AL184" s="11"/>
      <c r="AM184" s="11"/>
      <c r="AN184" s="35"/>
      <c r="AO184" s="12"/>
      <c r="AP184" s="2"/>
      <c r="DH184" s="7"/>
      <c r="DI184" s="13"/>
      <c r="DJ184" s="14"/>
      <c r="DK184" s="7"/>
    </row>
    <row r="185" spans="2:115" s="8" customFormat="1" ht="18" customHeight="1">
      <c r="B185" s="9"/>
      <c r="C185" s="9"/>
      <c r="D185" s="11">
        <v>170</v>
      </c>
      <c r="E185" s="25">
        <f t="shared" si="3"/>
        <v>42701.541666666664</v>
      </c>
      <c r="F185" s="15">
        <f>'Countries and Timezone'!R172</f>
        <v>42701.541666666664</v>
      </c>
      <c r="G185" s="16" t="s">
        <v>68</v>
      </c>
      <c r="H185" s="10"/>
      <c r="I185" s="17"/>
      <c r="J185" s="29" t="s">
        <v>5</v>
      </c>
      <c r="K185" s="17"/>
      <c r="L185" s="10"/>
      <c r="M185" s="99" t="s">
        <v>65</v>
      </c>
      <c r="N185" s="10"/>
      <c r="O185" s="10"/>
      <c r="P185" s="10"/>
      <c r="Q185" s="177" t="s">
        <v>117</v>
      </c>
      <c r="R185" s="177"/>
      <c r="S185" s="177"/>
      <c r="T185" s="177"/>
      <c r="U185" s="177"/>
      <c r="V185" s="177"/>
      <c r="W185" s="177"/>
      <c r="X185" s="177"/>
      <c r="Y185" s="177"/>
      <c r="Z185" s="12"/>
      <c r="AA185" s="1"/>
      <c r="AB185" s="30"/>
      <c r="AC185" s="93"/>
      <c r="AD185" s="93"/>
      <c r="AE185" s="93"/>
      <c r="AF185" s="93"/>
      <c r="AG185" s="11"/>
      <c r="AH185" s="11"/>
      <c r="AI185" s="11"/>
      <c r="AJ185" s="11"/>
      <c r="AK185" s="11"/>
      <c r="AL185" s="11"/>
      <c r="AM185" s="11"/>
      <c r="AN185" s="35"/>
      <c r="AO185" s="12"/>
      <c r="AP185" s="2"/>
      <c r="DH185" s="7"/>
      <c r="DI185" s="13"/>
      <c r="DJ185" s="14"/>
      <c r="DK185" s="7"/>
    </row>
    <row r="186" spans="2:115" s="8" customFormat="1" ht="18" customHeight="1">
      <c r="B186" s="9"/>
      <c r="C186" s="9"/>
      <c r="D186" s="11">
        <v>171</v>
      </c>
      <c r="E186" s="25">
        <f t="shared" si="3"/>
        <v>42701.541666666664</v>
      </c>
      <c r="F186" s="15">
        <f>'Countries and Timezone'!R173</f>
        <v>42701.541666666664</v>
      </c>
      <c r="G186" s="16" t="s">
        <v>88</v>
      </c>
      <c r="H186" s="10"/>
      <c r="I186" s="17"/>
      <c r="J186" s="29" t="s">
        <v>5</v>
      </c>
      <c r="K186" s="17"/>
      <c r="L186" s="10"/>
      <c r="M186" s="99" t="s">
        <v>78</v>
      </c>
      <c r="N186" s="10"/>
      <c r="O186" s="10"/>
      <c r="P186" s="10"/>
      <c r="Q186" s="177" t="s">
        <v>142</v>
      </c>
      <c r="R186" s="177"/>
      <c r="S186" s="177"/>
      <c r="T186" s="177"/>
      <c r="U186" s="177"/>
      <c r="V186" s="177"/>
      <c r="W186" s="177"/>
      <c r="X186" s="177"/>
      <c r="Y186" s="177"/>
      <c r="Z186" s="12"/>
      <c r="AA186" s="1"/>
      <c r="AB186" s="30"/>
      <c r="AC186" s="93"/>
      <c r="AD186" s="93"/>
      <c r="AE186" s="93"/>
      <c r="AF186" s="93"/>
      <c r="AG186" s="11"/>
      <c r="AH186" s="11"/>
      <c r="AI186" s="11"/>
      <c r="AJ186" s="11"/>
      <c r="AK186" s="11"/>
      <c r="AL186" s="11"/>
      <c r="AM186" s="11"/>
      <c r="AN186" s="35"/>
      <c r="AO186" s="12"/>
      <c r="AP186" s="2"/>
      <c r="DH186" s="7"/>
      <c r="DI186" s="13"/>
      <c r="DJ186" s="14"/>
      <c r="DK186" s="7"/>
    </row>
    <row r="187" spans="2:115" s="8" customFormat="1" ht="18" customHeight="1">
      <c r="B187" s="9"/>
      <c r="C187" s="9"/>
      <c r="D187" s="11">
        <v>172</v>
      </c>
      <c r="E187" s="25">
        <f t="shared" si="3"/>
        <v>42701.541666666664</v>
      </c>
      <c r="F187" s="15">
        <f>'Countries and Timezone'!R174</f>
        <v>42701.541666666664</v>
      </c>
      <c r="G187" s="16" t="s">
        <v>87</v>
      </c>
      <c r="H187" s="10"/>
      <c r="I187" s="17"/>
      <c r="J187" s="29" t="s">
        <v>5</v>
      </c>
      <c r="K187" s="17"/>
      <c r="L187" s="10"/>
      <c r="M187" s="99" t="s">
        <v>71</v>
      </c>
      <c r="N187" s="10"/>
      <c r="O187" s="10"/>
      <c r="P187" s="10"/>
      <c r="Q187" s="177" t="s">
        <v>120</v>
      </c>
      <c r="R187" s="177"/>
      <c r="S187" s="177"/>
      <c r="T187" s="177"/>
      <c r="U187" s="177"/>
      <c r="V187" s="177"/>
      <c r="W187" s="177"/>
      <c r="X187" s="177"/>
      <c r="Y187" s="177"/>
      <c r="Z187" s="12"/>
      <c r="AA187" s="1"/>
      <c r="AB187" s="30"/>
      <c r="AC187" s="93"/>
      <c r="AD187" s="93"/>
      <c r="AE187" s="93"/>
      <c r="AF187" s="93"/>
      <c r="AG187" s="11"/>
      <c r="AH187" s="11"/>
      <c r="AI187" s="11"/>
      <c r="AJ187" s="11"/>
      <c r="AK187" s="11"/>
      <c r="AL187" s="11"/>
      <c r="AM187" s="11"/>
      <c r="AN187" s="35"/>
      <c r="AO187" s="12"/>
      <c r="AP187" s="2"/>
      <c r="DH187" s="7"/>
      <c r="DI187" s="13"/>
      <c r="DJ187" s="14"/>
      <c r="DK187" s="7"/>
    </row>
    <row r="188" spans="2:115" s="8" customFormat="1" ht="18" customHeight="1">
      <c r="B188" s="9"/>
      <c r="C188" s="9"/>
      <c r="D188" s="11">
        <v>173</v>
      </c>
      <c r="E188" s="25">
        <f t="shared" si="3"/>
        <v>42701.67013888889</v>
      </c>
      <c r="F188" s="15">
        <f>'Countries and Timezone'!R175</f>
        <v>42701.67013888889</v>
      </c>
      <c r="G188" s="16" t="s">
        <v>79</v>
      </c>
      <c r="H188" s="10"/>
      <c r="I188" s="17"/>
      <c r="J188" s="29" t="s">
        <v>5</v>
      </c>
      <c r="K188" s="17"/>
      <c r="L188" s="10"/>
      <c r="M188" s="99" t="s">
        <v>60</v>
      </c>
      <c r="N188" s="10"/>
      <c r="O188" s="10"/>
      <c r="P188" s="10"/>
      <c r="Q188" s="177" t="s">
        <v>143</v>
      </c>
      <c r="R188" s="177"/>
      <c r="S188" s="177"/>
      <c r="T188" s="177"/>
      <c r="U188" s="177"/>
      <c r="V188" s="177"/>
      <c r="W188" s="177"/>
      <c r="X188" s="177"/>
      <c r="Y188" s="177"/>
      <c r="Z188" s="12"/>
      <c r="AA188" s="1"/>
      <c r="AB188" s="30"/>
      <c r="AC188" s="93"/>
      <c r="AD188" s="93"/>
      <c r="AE188" s="93"/>
      <c r="AF188" s="93"/>
      <c r="AG188" s="11"/>
      <c r="AH188" s="11"/>
      <c r="AI188" s="11"/>
      <c r="AJ188" s="11"/>
      <c r="AK188" s="11"/>
      <c r="AL188" s="11"/>
      <c r="AM188" s="11"/>
      <c r="AN188" s="35"/>
      <c r="AO188" s="12"/>
      <c r="AP188" s="2"/>
      <c r="DH188" s="7"/>
      <c r="DI188" s="13"/>
      <c r="DJ188" s="14"/>
      <c r="DK188" s="7"/>
    </row>
    <row r="189" spans="2:115" s="8" customFormat="1" ht="18" customHeight="1">
      <c r="B189" s="9"/>
      <c r="C189" s="9"/>
      <c r="D189" s="11">
        <v>174</v>
      </c>
      <c r="E189" s="25">
        <f t="shared" si="3"/>
        <v>42701.68402777778</v>
      </c>
      <c r="F189" s="15">
        <f>'Countries and Timezone'!R176</f>
        <v>42701.68402777778</v>
      </c>
      <c r="G189" s="16" t="s">
        <v>69</v>
      </c>
      <c r="H189" s="10"/>
      <c r="I189" s="17"/>
      <c r="J189" s="29" t="s">
        <v>5</v>
      </c>
      <c r="K189" s="17"/>
      <c r="L189" s="10"/>
      <c r="M189" s="99" t="s">
        <v>59</v>
      </c>
      <c r="N189" s="10"/>
      <c r="O189" s="10"/>
      <c r="P189" s="10"/>
      <c r="Q189" s="177" t="s">
        <v>114</v>
      </c>
      <c r="R189" s="177"/>
      <c r="S189" s="177"/>
      <c r="T189" s="177"/>
      <c r="U189" s="177"/>
      <c r="V189" s="177"/>
      <c r="W189" s="177"/>
      <c r="X189" s="177"/>
      <c r="Y189" s="177"/>
      <c r="Z189" s="12"/>
      <c r="AA189" s="1"/>
      <c r="AB189" s="30"/>
      <c r="AC189" s="93"/>
      <c r="AD189" s="93"/>
      <c r="AE189" s="93"/>
      <c r="AF189" s="93"/>
      <c r="AG189" s="11"/>
      <c r="AH189" s="11"/>
      <c r="AI189" s="11"/>
      <c r="AJ189" s="11"/>
      <c r="AK189" s="11"/>
      <c r="AL189" s="11"/>
      <c r="AM189" s="11"/>
      <c r="AN189" s="35"/>
      <c r="AO189" s="12"/>
      <c r="AP189" s="2"/>
      <c r="DH189" s="7"/>
      <c r="DI189" s="13"/>
      <c r="DJ189" s="14"/>
      <c r="DK189" s="7"/>
    </row>
    <row r="190" spans="2:115" s="8" customFormat="1" ht="18" customHeight="1">
      <c r="B190" s="9"/>
      <c r="C190" s="9"/>
      <c r="D190" s="11">
        <v>175</v>
      </c>
      <c r="E190" s="25">
        <f t="shared" si="3"/>
        <v>42701.68402777778</v>
      </c>
      <c r="F190" s="15">
        <f>'Countries and Timezone'!R177</f>
        <v>42701.68402777778</v>
      </c>
      <c r="G190" s="16" t="s">
        <v>58</v>
      </c>
      <c r="H190" s="10"/>
      <c r="I190" s="17"/>
      <c r="J190" s="29" t="s">
        <v>5</v>
      </c>
      <c r="K190" s="17"/>
      <c r="L190" s="10"/>
      <c r="M190" s="99" t="s">
        <v>70</v>
      </c>
      <c r="N190" s="10"/>
      <c r="O190" s="10"/>
      <c r="P190" s="10"/>
      <c r="Q190" s="177" t="s">
        <v>136</v>
      </c>
      <c r="R190" s="177"/>
      <c r="S190" s="177"/>
      <c r="T190" s="177"/>
      <c r="U190" s="177"/>
      <c r="V190" s="177"/>
      <c r="W190" s="177"/>
      <c r="X190" s="177"/>
      <c r="Y190" s="177"/>
      <c r="Z190" s="12"/>
      <c r="AA190" s="1"/>
      <c r="AB190" s="30"/>
      <c r="AC190" s="93"/>
      <c r="AD190" s="93"/>
      <c r="AE190" s="93"/>
      <c r="AF190" s="93"/>
      <c r="AG190" s="11"/>
      <c r="AH190" s="11"/>
      <c r="AI190" s="11"/>
      <c r="AJ190" s="11"/>
      <c r="AK190" s="11"/>
      <c r="AL190" s="11"/>
      <c r="AM190" s="11"/>
      <c r="AN190" s="35"/>
      <c r="AO190" s="12"/>
      <c r="AP190" s="2"/>
      <c r="DH190" s="7"/>
      <c r="DI190" s="13"/>
      <c r="DJ190" s="14"/>
      <c r="DK190" s="7"/>
    </row>
    <row r="191" spans="2:115" s="8" customFormat="1" ht="18" customHeight="1">
      <c r="B191" s="9"/>
      <c r="C191" s="9"/>
      <c r="D191" s="11">
        <v>176</v>
      </c>
      <c r="E191" s="25">
        <f t="shared" si="3"/>
        <v>42701.854166666664</v>
      </c>
      <c r="F191" s="15">
        <f>'Countries and Timezone'!R178</f>
        <v>42701.854166666664</v>
      </c>
      <c r="G191" s="16" t="s">
        <v>84</v>
      </c>
      <c r="H191" s="10"/>
      <c r="I191" s="17"/>
      <c r="J191" s="29" t="s">
        <v>5</v>
      </c>
      <c r="K191" s="17"/>
      <c r="L191" s="10"/>
      <c r="M191" s="99" t="s">
        <v>73</v>
      </c>
      <c r="N191" s="10"/>
      <c r="O191" s="10"/>
      <c r="P191" s="10"/>
      <c r="Q191" s="177" t="s">
        <v>121</v>
      </c>
      <c r="R191" s="177"/>
      <c r="S191" s="177"/>
      <c r="T191" s="177"/>
      <c r="U191" s="177"/>
      <c r="V191" s="177"/>
      <c r="W191" s="177"/>
      <c r="X191" s="177"/>
      <c r="Y191" s="177"/>
      <c r="Z191" s="12"/>
      <c r="AA191" s="1"/>
      <c r="AB191" s="30"/>
      <c r="AC191" s="93"/>
      <c r="AD191" s="93"/>
      <c r="AE191" s="93"/>
      <c r="AF191" s="93"/>
      <c r="AG191" s="11"/>
      <c r="AH191" s="11"/>
      <c r="AI191" s="11"/>
      <c r="AJ191" s="11"/>
      <c r="AK191" s="11"/>
      <c r="AL191" s="11"/>
      <c r="AM191" s="11"/>
      <c r="AN191" s="35"/>
      <c r="AO191" s="12"/>
      <c r="AP191" s="2"/>
      <c r="DH191" s="7"/>
      <c r="DI191" s="13"/>
      <c r="DJ191" s="14"/>
      <c r="DK191" s="7"/>
    </row>
    <row r="192" spans="2:115" s="8" customFormat="1" ht="18" customHeight="1">
      <c r="B192" s="9"/>
      <c r="C192" s="9"/>
      <c r="D192" s="11">
        <v>177</v>
      </c>
      <c r="E192" s="25">
        <f t="shared" si="3"/>
        <v>42702.854166666664</v>
      </c>
      <c r="F192" s="15">
        <f>'Countries and Timezone'!R179</f>
        <v>42702.854166666664</v>
      </c>
      <c r="G192" s="16" t="s">
        <v>66</v>
      </c>
      <c r="H192" s="10"/>
      <c r="I192" s="17"/>
      <c r="J192" s="29" t="s">
        <v>5</v>
      </c>
      <c r="K192" s="17"/>
      <c r="L192" s="10"/>
      <c r="M192" s="99" t="s">
        <v>75</v>
      </c>
      <c r="N192" s="10"/>
      <c r="O192" s="10"/>
      <c r="P192" s="10"/>
      <c r="Q192" s="177" t="s">
        <v>122</v>
      </c>
      <c r="R192" s="177"/>
      <c r="S192" s="177"/>
      <c r="T192" s="177"/>
      <c r="U192" s="177"/>
      <c r="V192" s="177"/>
      <c r="W192" s="177"/>
      <c r="X192" s="177"/>
      <c r="Y192" s="177"/>
      <c r="Z192" s="12"/>
      <c r="AA192" s="1"/>
      <c r="AB192" s="30"/>
      <c r="AC192" s="93"/>
      <c r="AD192" s="93"/>
      <c r="AE192" s="93"/>
      <c r="AF192" s="93"/>
      <c r="AG192" s="11"/>
      <c r="AH192" s="11"/>
      <c r="AI192" s="11"/>
      <c r="AJ192" s="11"/>
      <c r="AK192" s="11"/>
      <c r="AL192" s="11"/>
      <c r="AM192" s="11"/>
      <c r="AN192" s="35"/>
      <c r="AO192" s="12"/>
      <c r="AP192" s="2"/>
      <c r="DH192" s="7"/>
      <c r="DI192" s="13"/>
      <c r="DJ192" s="14"/>
      <c r="DK192" s="7"/>
    </row>
    <row r="193" spans="2:115" s="8" customFormat="1" ht="18" customHeight="1">
      <c r="B193" s="9"/>
      <c r="C193" s="9"/>
      <c r="D193" s="11">
        <v>178</v>
      </c>
      <c r="E193" s="25">
        <f t="shared" si="3"/>
        <v>42705.850694444445</v>
      </c>
      <c r="F193" s="15">
        <f>'Countries and Timezone'!R180</f>
        <v>42705.850694444445</v>
      </c>
      <c r="G193" s="16" t="s">
        <v>81</v>
      </c>
      <c r="H193" s="10"/>
      <c r="I193" s="17"/>
      <c r="J193" s="29" t="s">
        <v>5</v>
      </c>
      <c r="K193" s="17"/>
      <c r="L193" s="10"/>
      <c r="M193" s="99" t="s">
        <v>76</v>
      </c>
      <c r="N193" s="10"/>
      <c r="O193" s="10"/>
      <c r="P193" s="10"/>
      <c r="Q193" s="177" t="s">
        <v>138</v>
      </c>
      <c r="R193" s="177"/>
      <c r="S193" s="177"/>
      <c r="T193" s="177"/>
      <c r="U193" s="177"/>
      <c r="V193" s="177"/>
      <c r="W193" s="177"/>
      <c r="X193" s="177"/>
      <c r="Y193" s="177"/>
      <c r="Z193" s="12"/>
      <c r="AA193" s="1"/>
      <c r="AB193" s="30"/>
      <c r="AC193" s="93"/>
      <c r="AD193" s="93"/>
      <c r="AE193" s="93"/>
      <c r="AF193" s="93"/>
      <c r="AG193" s="11"/>
      <c r="AH193" s="11"/>
      <c r="AI193" s="11"/>
      <c r="AJ193" s="11"/>
      <c r="AK193" s="11"/>
      <c r="AL193" s="11"/>
      <c r="AM193" s="11"/>
      <c r="AN193" s="35"/>
      <c r="AO193" s="12"/>
      <c r="AP193" s="2"/>
      <c r="DH193" s="7"/>
      <c r="DI193" s="13"/>
      <c r="DJ193" s="14"/>
      <c r="DK193" s="7"/>
    </row>
    <row r="194" spans="2:115" s="8" customFormat="1" ht="18" customHeight="1">
      <c r="B194" s="9"/>
      <c r="C194" s="9"/>
      <c r="D194" s="11">
        <v>179</v>
      </c>
      <c r="E194" s="25">
        <f t="shared" si="3"/>
        <v>42708.541666666664</v>
      </c>
      <c r="F194" s="15">
        <f>'Countries and Timezone'!R181</f>
        <v>42708.541666666664</v>
      </c>
      <c r="G194" s="16" t="s">
        <v>69</v>
      </c>
      <c r="H194" s="10"/>
      <c r="I194" s="17"/>
      <c r="J194" s="29" t="s">
        <v>5</v>
      </c>
      <c r="K194" s="17"/>
      <c r="L194" s="10"/>
      <c r="M194" s="99" t="s">
        <v>61</v>
      </c>
      <c r="N194" s="10"/>
      <c r="O194" s="10"/>
      <c r="P194" s="10"/>
      <c r="Q194" s="177" t="s">
        <v>115</v>
      </c>
      <c r="R194" s="177"/>
      <c r="S194" s="177"/>
      <c r="T194" s="177"/>
      <c r="U194" s="177"/>
      <c r="V194" s="177"/>
      <c r="W194" s="177"/>
      <c r="X194" s="177"/>
      <c r="Y194" s="177"/>
      <c r="Z194" s="12"/>
      <c r="AA194" s="1"/>
      <c r="AB194" s="30"/>
      <c r="AC194" s="93"/>
      <c r="AD194" s="93"/>
      <c r="AE194" s="93"/>
      <c r="AF194" s="93"/>
      <c r="AG194" s="11"/>
      <c r="AH194" s="11"/>
      <c r="AI194" s="11"/>
      <c r="AJ194" s="11"/>
      <c r="AK194" s="11"/>
      <c r="AL194" s="11"/>
      <c r="AM194" s="11"/>
      <c r="AN194" s="35"/>
      <c r="AO194" s="12"/>
      <c r="AP194" s="2"/>
      <c r="DH194" s="7"/>
      <c r="DI194" s="13"/>
      <c r="DJ194" s="14"/>
      <c r="DK194" s="7"/>
    </row>
    <row r="195" spans="2:115" s="8" customFormat="1" ht="18" customHeight="1">
      <c r="B195" s="9"/>
      <c r="C195" s="9"/>
      <c r="D195" s="11">
        <v>180</v>
      </c>
      <c r="E195" s="25">
        <f t="shared" si="3"/>
        <v>42708.541666666664</v>
      </c>
      <c r="F195" s="15">
        <f>'Countries and Timezone'!R182</f>
        <v>42708.541666666664</v>
      </c>
      <c r="G195" s="16" t="s">
        <v>78</v>
      </c>
      <c r="H195" s="10"/>
      <c r="I195" s="17"/>
      <c r="J195" s="29" t="s">
        <v>5</v>
      </c>
      <c r="K195" s="17"/>
      <c r="L195" s="10"/>
      <c r="M195" s="99" t="s">
        <v>63</v>
      </c>
      <c r="N195" s="10"/>
      <c r="O195" s="10"/>
      <c r="P195" s="10"/>
      <c r="Q195" s="177" t="s">
        <v>116</v>
      </c>
      <c r="R195" s="177"/>
      <c r="S195" s="177"/>
      <c r="T195" s="177"/>
      <c r="U195" s="177"/>
      <c r="V195" s="177"/>
      <c r="W195" s="177"/>
      <c r="X195" s="177"/>
      <c r="Y195" s="177"/>
      <c r="Z195" s="12"/>
      <c r="AA195" s="1"/>
      <c r="AB195" s="30"/>
      <c r="AC195" s="93"/>
      <c r="AD195" s="93"/>
      <c r="AE195" s="93"/>
      <c r="AF195" s="93"/>
      <c r="AG195" s="11"/>
      <c r="AH195" s="11"/>
      <c r="AI195" s="11"/>
      <c r="AJ195" s="11"/>
      <c r="AK195" s="11"/>
      <c r="AL195" s="11"/>
      <c r="AM195" s="11"/>
      <c r="AN195" s="35"/>
      <c r="AO195" s="12"/>
      <c r="AP195" s="2"/>
      <c r="DH195" s="7"/>
      <c r="DI195" s="13"/>
      <c r="DJ195" s="14"/>
      <c r="DK195" s="7"/>
    </row>
    <row r="196" spans="2:115" s="8" customFormat="1" ht="18" customHeight="1">
      <c r="B196" s="9"/>
      <c r="C196" s="9"/>
      <c r="D196" s="11">
        <v>181</v>
      </c>
      <c r="E196" s="25">
        <f t="shared" si="3"/>
        <v>42708.541666666664</v>
      </c>
      <c r="F196" s="15">
        <f>'Countries and Timezone'!R183</f>
        <v>42708.541666666664</v>
      </c>
      <c r="G196" s="16" t="s">
        <v>88</v>
      </c>
      <c r="H196" s="10"/>
      <c r="I196" s="17"/>
      <c r="J196" s="29" t="s">
        <v>5</v>
      </c>
      <c r="K196" s="17"/>
      <c r="L196" s="10"/>
      <c r="M196" s="99" t="s">
        <v>64</v>
      </c>
      <c r="N196" s="10"/>
      <c r="O196" s="10"/>
      <c r="P196" s="10"/>
      <c r="Q196" s="177" t="s">
        <v>139</v>
      </c>
      <c r="R196" s="177"/>
      <c r="S196" s="177"/>
      <c r="T196" s="177"/>
      <c r="U196" s="177"/>
      <c r="V196" s="177"/>
      <c r="W196" s="177"/>
      <c r="X196" s="177"/>
      <c r="Y196" s="177"/>
      <c r="Z196" s="12"/>
      <c r="AA196" s="1"/>
      <c r="AB196" s="30"/>
      <c r="AC196" s="93"/>
      <c r="AD196" s="93"/>
      <c r="AE196" s="93"/>
      <c r="AF196" s="93"/>
      <c r="AG196" s="11"/>
      <c r="AH196" s="11"/>
      <c r="AI196" s="11"/>
      <c r="AJ196" s="11"/>
      <c r="AK196" s="11"/>
      <c r="AL196" s="11"/>
      <c r="AM196" s="11"/>
      <c r="AN196" s="35"/>
      <c r="AO196" s="12"/>
      <c r="AP196" s="2"/>
      <c r="DH196" s="7"/>
      <c r="DI196" s="13"/>
      <c r="DJ196" s="14"/>
      <c r="DK196" s="7"/>
    </row>
    <row r="197" spans="2:115" s="8" customFormat="1" ht="18" customHeight="1">
      <c r="B197" s="9"/>
      <c r="C197" s="9"/>
      <c r="D197" s="11">
        <v>182</v>
      </c>
      <c r="E197" s="25">
        <f aca="true" t="shared" si="4" ref="E197:E235">F197</f>
        <v>42708.541666666664</v>
      </c>
      <c r="F197" s="15">
        <f>'Countries and Timezone'!R184</f>
        <v>42708.541666666664</v>
      </c>
      <c r="G197" s="16" t="s">
        <v>75</v>
      </c>
      <c r="H197" s="10"/>
      <c r="I197" s="17"/>
      <c r="J197" s="29" t="s">
        <v>5</v>
      </c>
      <c r="K197" s="17"/>
      <c r="L197" s="10"/>
      <c r="M197" s="99" t="s">
        <v>72</v>
      </c>
      <c r="N197" s="10"/>
      <c r="O197" s="10"/>
      <c r="P197" s="10"/>
      <c r="Q197" s="177" t="s">
        <v>140</v>
      </c>
      <c r="R197" s="177"/>
      <c r="S197" s="177"/>
      <c r="T197" s="177"/>
      <c r="U197" s="177"/>
      <c r="V197" s="177"/>
      <c r="W197" s="177"/>
      <c r="X197" s="177"/>
      <c r="Y197" s="177"/>
      <c r="Z197" s="12"/>
      <c r="AA197" s="1"/>
      <c r="AB197" s="30"/>
      <c r="AC197" s="93"/>
      <c r="AD197" s="93"/>
      <c r="AE197" s="93"/>
      <c r="AF197" s="93"/>
      <c r="AG197" s="11"/>
      <c r="AH197" s="11"/>
      <c r="AI197" s="11"/>
      <c r="AJ197" s="11"/>
      <c r="AK197" s="11"/>
      <c r="AL197" s="11"/>
      <c r="AM197" s="11"/>
      <c r="AN197" s="35"/>
      <c r="AO197" s="12"/>
      <c r="AP197" s="2"/>
      <c r="DH197" s="7"/>
      <c r="DI197" s="13"/>
      <c r="DJ197" s="14"/>
      <c r="DK197" s="7"/>
    </row>
    <row r="198" spans="2:115" s="8" customFormat="1" ht="18" customHeight="1">
      <c r="B198" s="9"/>
      <c r="C198" s="9"/>
      <c r="D198" s="11">
        <v>183</v>
      </c>
      <c r="E198" s="25">
        <f t="shared" si="4"/>
        <v>42708.541666666664</v>
      </c>
      <c r="F198" s="15">
        <f>'Countries and Timezone'!R185</f>
        <v>42708.541666666664</v>
      </c>
      <c r="G198" s="16" t="s">
        <v>65</v>
      </c>
      <c r="H198" s="10"/>
      <c r="I198" s="17"/>
      <c r="J198" s="29" t="s">
        <v>5</v>
      </c>
      <c r="K198" s="17"/>
      <c r="L198" s="10"/>
      <c r="M198" s="99" t="s">
        <v>66</v>
      </c>
      <c r="N198" s="10"/>
      <c r="O198" s="10"/>
      <c r="P198" s="10"/>
      <c r="Q198" s="177" t="s">
        <v>141</v>
      </c>
      <c r="R198" s="177"/>
      <c r="S198" s="177"/>
      <c r="T198" s="177"/>
      <c r="U198" s="177"/>
      <c r="V198" s="177"/>
      <c r="W198" s="177"/>
      <c r="X198" s="177"/>
      <c r="Y198" s="177"/>
      <c r="Z198" s="12"/>
      <c r="AA198" s="1"/>
      <c r="AB198" s="30"/>
      <c r="AC198" s="93"/>
      <c r="AD198" s="93"/>
      <c r="AE198" s="93"/>
      <c r="AF198" s="93"/>
      <c r="AG198" s="11"/>
      <c r="AH198" s="11"/>
      <c r="AI198" s="11"/>
      <c r="AJ198" s="11"/>
      <c r="AK198" s="11"/>
      <c r="AL198" s="11"/>
      <c r="AM198" s="11"/>
      <c r="AN198" s="35"/>
      <c r="AO198" s="12"/>
      <c r="AP198" s="2"/>
      <c r="DH198" s="7"/>
      <c r="DI198" s="13"/>
      <c r="DJ198" s="14"/>
      <c r="DK198" s="7"/>
    </row>
    <row r="199" spans="2:115" s="8" customFormat="1" ht="18" customHeight="1">
      <c r="B199" s="9"/>
      <c r="C199" s="9"/>
      <c r="D199" s="11">
        <v>184</v>
      </c>
      <c r="E199" s="25">
        <f t="shared" si="4"/>
        <v>42708.541666666664</v>
      </c>
      <c r="F199" s="15">
        <f>'Countries and Timezone'!R186</f>
        <v>42708.541666666664</v>
      </c>
      <c r="G199" s="16" t="s">
        <v>59</v>
      </c>
      <c r="H199" s="10"/>
      <c r="I199" s="17"/>
      <c r="J199" s="29" t="s">
        <v>5</v>
      </c>
      <c r="K199" s="17"/>
      <c r="L199" s="10"/>
      <c r="M199" s="99" t="s">
        <v>67</v>
      </c>
      <c r="N199" s="10"/>
      <c r="O199" s="10"/>
      <c r="P199" s="10"/>
      <c r="Q199" s="177" t="s">
        <v>118</v>
      </c>
      <c r="R199" s="177"/>
      <c r="S199" s="177"/>
      <c r="T199" s="177"/>
      <c r="U199" s="177"/>
      <c r="V199" s="177"/>
      <c r="W199" s="177"/>
      <c r="X199" s="177"/>
      <c r="Y199" s="177"/>
      <c r="Z199" s="12"/>
      <c r="AA199" s="1"/>
      <c r="AB199" s="30"/>
      <c r="AC199" s="93"/>
      <c r="AD199" s="93"/>
      <c r="AE199" s="93"/>
      <c r="AF199" s="93"/>
      <c r="AG199" s="11"/>
      <c r="AH199" s="11"/>
      <c r="AI199" s="11"/>
      <c r="AJ199" s="11"/>
      <c r="AK199" s="11"/>
      <c r="AL199" s="11"/>
      <c r="AM199" s="11"/>
      <c r="AN199" s="35"/>
      <c r="AO199" s="12"/>
      <c r="AP199" s="2"/>
      <c r="DH199" s="7"/>
      <c r="DI199" s="13"/>
      <c r="DJ199" s="14"/>
      <c r="DK199" s="7"/>
    </row>
    <row r="200" spans="2:115" s="8" customFormat="1" ht="18" customHeight="1">
      <c r="B200" s="9"/>
      <c r="C200" s="9"/>
      <c r="D200" s="11">
        <v>185</v>
      </c>
      <c r="E200" s="25">
        <f t="shared" si="4"/>
        <v>42708.541666666664</v>
      </c>
      <c r="F200" s="15">
        <f>'Countries and Timezone'!R187</f>
        <v>42708.541666666664</v>
      </c>
      <c r="G200" s="16" t="s">
        <v>87</v>
      </c>
      <c r="H200" s="10"/>
      <c r="I200" s="17"/>
      <c r="J200" s="29" t="s">
        <v>5</v>
      </c>
      <c r="K200" s="17"/>
      <c r="L200" s="10"/>
      <c r="M200" s="99" t="s">
        <v>84</v>
      </c>
      <c r="N200" s="10"/>
      <c r="O200" s="10"/>
      <c r="P200" s="10"/>
      <c r="Q200" s="177" t="s">
        <v>133</v>
      </c>
      <c r="R200" s="177"/>
      <c r="S200" s="177"/>
      <c r="T200" s="177"/>
      <c r="U200" s="177"/>
      <c r="V200" s="177"/>
      <c r="W200" s="177"/>
      <c r="X200" s="177"/>
      <c r="Y200" s="177"/>
      <c r="Z200" s="12"/>
      <c r="AA200" s="1"/>
      <c r="AB200" s="30"/>
      <c r="AC200" s="93"/>
      <c r="AD200" s="93"/>
      <c r="AE200" s="93"/>
      <c r="AF200" s="93"/>
      <c r="AG200" s="11"/>
      <c r="AH200" s="11"/>
      <c r="AI200" s="11"/>
      <c r="AJ200" s="11"/>
      <c r="AK200" s="11"/>
      <c r="AL200" s="11"/>
      <c r="AM200" s="11"/>
      <c r="AN200" s="35"/>
      <c r="AO200" s="12"/>
      <c r="AP200" s="2"/>
      <c r="DH200" s="7"/>
      <c r="DI200" s="13"/>
      <c r="DJ200" s="14"/>
      <c r="DK200" s="7"/>
    </row>
    <row r="201" spans="2:115" s="8" customFormat="1" ht="18" customHeight="1">
      <c r="B201" s="9"/>
      <c r="C201" s="9"/>
      <c r="D201" s="11">
        <v>186</v>
      </c>
      <c r="E201" s="25">
        <f t="shared" si="4"/>
        <v>42708.541666666664</v>
      </c>
      <c r="F201" s="15">
        <f>'Countries and Timezone'!R188</f>
        <v>42708.541666666664</v>
      </c>
      <c r="G201" s="16" t="s">
        <v>82</v>
      </c>
      <c r="H201" s="10"/>
      <c r="I201" s="17"/>
      <c r="J201" s="29" t="s">
        <v>5</v>
      </c>
      <c r="K201" s="17"/>
      <c r="L201" s="10"/>
      <c r="M201" s="99" t="s">
        <v>71</v>
      </c>
      <c r="N201" s="10"/>
      <c r="O201" s="10"/>
      <c r="P201" s="10"/>
      <c r="Q201" s="177" t="s">
        <v>120</v>
      </c>
      <c r="R201" s="177"/>
      <c r="S201" s="177"/>
      <c r="T201" s="177"/>
      <c r="U201" s="177"/>
      <c r="V201" s="177"/>
      <c r="W201" s="177"/>
      <c r="X201" s="177"/>
      <c r="Y201" s="177"/>
      <c r="Z201" s="12"/>
      <c r="AA201" s="1"/>
      <c r="AB201" s="30"/>
      <c r="AC201" s="93"/>
      <c r="AD201" s="93"/>
      <c r="AE201" s="93"/>
      <c r="AF201" s="93"/>
      <c r="AG201" s="11"/>
      <c r="AH201" s="11"/>
      <c r="AI201" s="11"/>
      <c r="AJ201" s="11"/>
      <c r="AK201" s="11"/>
      <c r="AL201" s="11"/>
      <c r="AM201" s="11"/>
      <c r="AN201" s="35"/>
      <c r="AO201" s="12"/>
      <c r="AP201" s="2"/>
      <c r="DH201" s="7"/>
      <c r="DI201" s="13"/>
      <c r="DJ201" s="14"/>
      <c r="DK201" s="7"/>
    </row>
    <row r="202" spans="2:115" s="8" customFormat="1" ht="18" customHeight="1">
      <c r="B202" s="9"/>
      <c r="C202" s="9"/>
      <c r="D202" s="11">
        <v>187</v>
      </c>
      <c r="E202" s="25">
        <f t="shared" si="4"/>
        <v>42708.67013888889</v>
      </c>
      <c r="F202" s="15">
        <f>'Countries and Timezone'!R189</f>
        <v>42708.67013888889</v>
      </c>
      <c r="G202" s="16" t="s">
        <v>62</v>
      </c>
      <c r="H202" s="10"/>
      <c r="I202" s="17"/>
      <c r="J202" s="29" t="s">
        <v>5</v>
      </c>
      <c r="K202" s="17"/>
      <c r="L202" s="10"/>
      <c r="M202" s="99" t="s">
        <v>70</v>
      </c>
      <c r="N202" s="10"/>
      <c r="O202" s="10"/>
      <c r="P202" s="10"/>
      <c r="Q202" s="177" t="s">
        <v>136</v>
      </c>
      <c r="R202" s="177"/>
      <c r="S202" s="177"/>
      <c r="T202" s="177"/>
      <c r="U202" s="177"/>
      <c r="V202" s="177"/>
      <c r="W202" s="177"/>
      <c r="X202" s="177"/>
      <c r="Y202" s="177"/>
      <c r="Z202" s="12"/>
      <c r="AA202" s="1"/>
      <c r="AB202" s="30"/>
      <c r="AC202" s="93"/>
      <c r="AD202" s="93"/>
      <c r="AE202" s="93"/>
      <c r="AF202" s="93"/>
      <c r="AG202" s="11"/>
      <c r="AH202" s="11"/>
      <c r="AI202" s="11"/>
      <c r="AJ202" s="11"/>
      <c r="AK202" s="11"/>
      <c r="AL202" s="11"/>
      <c r="AM202" s="11"/>
      <c r="AN202" s="35"/>
      <c r="AO202" s="12"/>
      <c r="AP202" s="2"/>
      <c r="DH202" s="7"/>
      <c r="DI202" s="13"/>
      <c r="DJ202" s="14"/>
      <c r="DK202" s="7"/>
    </row>
    <row r="203" spans="2:115" s="8" customFormat="1" ht="18" customHeight="1">
      <c r="B203" s="9"/>
      <c r="C203" s="9"/>
      <c r="D203" s="11">
        <v>188</v>
      </c>
      <c r="E203" s="25">
        <f t="shared" si="4"/>
        <v>42708.68402777778</v>
      </c>
      <c r="F203" s="15">
        <f>'Countries and Timezone'!R190</f>
        <v>42708.68402777778</v>
      </c>
      <c r="G203" s="16" t="s">
        <v>86</v>
      </c>
      <c r="H203" s="10"/>
      <c r="I203" s="17"/>
      <c r="J203" s="29" t="s">
        <v>5</v>
      </c>
      <c r="K203" s="17"/>
      <c r="L203" s="10"/>
      <c r="M203" s="99" t="s">
        <v>147</v>
      </c>
      <c r="N203" s="10"/>
      <c r="O203" s="10"/>
      <c r="P203" s="10"/>
      <c r="Q203" s="177" t="s">
        <v>127</v>
      </c>
      <c r="R203" s="177"/>
      <c r="S203" s="177"/>
      <c r="T203" s="177"/>
      <c r="U203" s="177"/>
      <c r="V203" s="177"/>
      <c r="W203" s="177"/>
      <c r="X203" s="177"/>
      <c r="Y203" s="177"/>
      <c r="Z203" s="12"/>
      <c r="AA203" s="1"/>
      <c r="AB203" s="30"/>
      <c r="AC203" s="93"/>
      <c r="AD203" s="93"/>
      <c r="AE203" s="93"/>
      <c r="AF203" s="93"/>
      <c r="AG203" s="11"/>
      <c r="AH203" s="11"/>
      <c r="AI203" s="11"/>
      <c r="AJ203" s="11"/>
      <c r="AK203" s="11"/>
      <c r="AL203" s="11"/>
      <c r="AM203" s="11"/>
      <c r="AN203" s="35"/>
      <c r="AO203" s="12"/>
      <c r="AP203" s="2"/>
      <c r="DH203" s="7"/>
      <c r="DI203" s="13"/>
      <c r="DJ203" s="14"/>
      <c r="DK203" s="7"/>
    </row>
    <row r="204" spans="2:115" s="8" customFormat="1" ht="18" customHeight="1">
      <c r="B204" s="9"/>
      <c r="C204" s="9"/>
      <c r="D204" s="11">
        <v>189</v>
      </c>
      <c r="E204" s="25">
        <f t="shared" si="4"/>
        <v>42708.68402777778</v>
      </c>
      <c r="F204" s="15">
        <f>'Countries and Timezone'!R191</f>
        <v>42708.68402777778</v>
      </c>
      <c r="G204" s="16" t="s">
        <v>80</v>
      </c>
      <c r="H204" s="10"/>
      <c r="I204" s="17"/>
      <c r="J204" s="29" t="s">
        <v>5</v>
      </c>
      <c r="K204" s="17"/>
      <c r="L204" s="10"/>
      <c r="M204" s="99" t="s">
        <v>85</v>
      </c>
      <c r="N204" s="10"/>
      <c r="O204" s="10"/>
      <c r="P204" s="10"/>
      <c r="Q204" s="177" t="s">
        <v>134</v>
      </c>
      <c r="R204" s="177"/>
      <c r="S204" s="177"/>
      <c r="T204" s="177"/>
      <c r="U204" s="177"/>
      <c r="V204" s="177"/>
      <c r="W204" s="177"/>
      <c r="X204" s="177"/>
      <c r="Y204" s="177"/>
      <c r="Z204" s="12"/>
      <c r="AA204" s="1"/>
      <c r="AB204" s="30"/>
      <c r="AC204" s="93"/>
      <c r="AD204" s="93"/>
      <c r="AE204" s="93"/>
      <c r="AF204" s="93"/>
      <c r="AG204" s="11"/>
      <c r="AH204" s="11"/>
      <c r="AI204" s="11"/>
      <c r="AJ204" s="11"/>
      <c r="AK204" s="11"/>
      <c r="AL204" s="11"/>
      <c r="AM204" s="11"/>
      <c r="AN204" s="35"/>
      <c r="AO204" s="12"/>
      <c r="AP204" s="2"/>
      <c r="DH204" s="7"/>
      <c r="DI204" s="13"/>
      <c r="DJ204" s="14"/>
      <c r="DK204" s="7"/>
    </row>
    <row r="205" spans="2:115" s="8" customFormat="1" ht="18" customHeight="1">
      <c r="B205" s="9"/>
      <c r="C205" s="9"/>
      <c r="D205" s="11">
        <v>190</v>
      </c>
      <c r="E205" s="25">
        <f t="shared" si="4"/>
        <v>42708.68402777778</v>
      </c>
      <c r="F205" s="15">
        <f>'Countries and Timezone'!R192</f>
        <v>42708.68402777778</v>
      </c>
      <c r="G205" s="16" t="s">
        <v>60</v>
      </c>
      <c r="H205" s="10"/>
      <c r="I205" s="17"/>
      <c r="J205" s="29" t="s">
        <v>5</v>
      </c>
      <c r="K205" s="17"/>
      <c r="L205" s="10"/>
      <c r="M205" s="99" t="s">
        <v>68</v>
      </c>
      <c r="N205" s="10"/>
      <c r="O205" s="10"/>
      <c r="P205" s="10"/>
      <c r="Q205" s="177" t="s">
        <v>137</v>
      </c>
      <c r="R205" s="177"/>
      <c r="S205" s="177"/>
      <c r="T205" s="177"/>
      <c r="U205" s="177"/>
      <c r="V205" s="177"/>
      <c r="W205" s="177"/>
      <c r="X205" s="177"/>
      <c r="Y205" s="177"/>
      <c r="Z205" s="12"/>
      <c r="AA205" s="1"/>
      <c r="AB205" s="30"/>
      <c r="AC205" s="93"/>
      <c r="AD205" s="93"/>
      <c r="AE205" s="93"/>
      <c r="AF205" s="93"/>
      <c r="AG205" s="11"/>
      <c r="AH205" s="11"/>
      <c r="AI205" s="11"/>
      <c r="AJ205" s="11"/>
      <c r="AK205" s="11"/>
      <c r="AL205" s="11"/>
      <c r="AM205" s="11"/>
      <c r="AN205" s="35"/>
      <c r="AO205" s="12"/>
      <c r="AP205" s="2"/>
      <c r="DH205" s="7"/>
      <c r="DI205" s="13"/>
      <c r="DJ205" s="14"/>
      <c r="DK205" s="7"/>
    </row>
    <row r="206" spans="2:115" s="8" customFormat="1" ht="18" customHeight="1">
      <c r="B206" s="9"/>
      <c r="C206" s="9"/>
      <c r="D206" s="11">
        <v>191</v>
      </c>
      <c r="E206" s="25">
        <f t="shared" si="4"/>
        <v>42708.854166666664</v>
      </c>
      <c r="F206" s="15">
        <f>'Countries and Timezone'!R193</f>
        <v>42708.854166666664</v>
      </c>
      <c r="G206" s="16" t="s">
        <v>58</v>
      </c>
      <c r="H206" s="10"/>
      <c r="I206" s="17"/>
      <c r="J206" s="29" t="s">
        <v>5</v>
      </c>
      <c r="K206" s="17"/>
      <c r="L206" s="10"/>
      <c r="M206" s="99" t="s">
        <v>79</v>
      </c>
      <c r="N206" s="10"/>
      <c r="O206" s="10"/>
      <c r="P206" s="10"/>
      <c r="Q206" s="177" t="s">
        <v>124</v>
      </c>
      <c r="R206" s="177"/>
      <c r="S206" s="177"/>
      <c r="T206" s="177"/>
      <c r="U206" s="177"/>
      <c r="V206" s="177"/>
      <c r="W206" s="177"/>
      <c r="X206" s="177"/>
      <c r="Y206" s="177"/>
      <c r="Z206" s="12"/>
      <c r="AA206" s="1"/>
      <c r="AB206" s="30"/>
      <c r="AC206" s="93"/>
      <c r="AD206" s="93"/>
      <c r="AE206" s="93"/>
      <c r="AF206" s="93"/>
      <c r="AG206" s="11"/>
      <c r="AH206" s="11"/>
      <c r="AI206" s="11"/>
      <c r="AJ206" s="11"/>
      <c r="AK206" s="11"/>
      <c r="AL206" s="11"/>
      <c r="AM206" s="11"/>
      <c r="AN206" s="35"/>
      <c r="AO206" s="12"/>
      <c r="AP206" s="2"/>
      <c r="DH206" s="7"/>
      <c r="DI206" s="13"/>
      <c r="DJ206" s="14"/>
      <c r="DK206" s="7"/>
    </row>
    <row r="207" spans="2:115" s="8" customFormat="1" ht="18" customHeight="1">
      <c r="B207" s="9"/>
      <c r="C207" s="9"/>
      <c r="D207" s="11">
        <v>192</v>
      </c>
      <c r="E207" s="25">
        <f t="shared" si="4"/>
        <v>42709.854166666664</v>
      </c>
      <c r="F207" s="15">
        <f>'Countries and Timezone'!R194</f>
        <v>42709.854166666664</v>
      </c>
      <c r="G207" s="16" t="s">
        <v>83</v>
      </c>
      <c r="H207" s="10"/>
      <c r="I207" s="17"/>
      <c r="J207" s="29" t="s">
        <v>5</v>
      </c>
      <c r="K207" s="17"/>
      <c r="L207" s="10"/>
      <c r="M207" s="99" t="s">
        <v>73</v>
      </c>
      <c r="N207" s="10"/>
      <c r="O207" s="10"/>
      <c r="P207" s="10"/>
      <c r="Q207" s="177" t="s">
        <v>121</v>
      </c>
      <c r="R207" s="177"/>
      <c r="S207" s="177"/>
      <c r="T207" s="177"/>
      <c r="U207" s="177"/>
      <c r="V207" s="177"/>
      <c r="W207" s="177"/>
      <c r="X207" s="177"/>
      <c r="Y207" s="177"/>
      <c r="Z207" s="12"/>
      <c r="AA207" s="1"/>
      <c r="AB207" s="30"/>
      <c r="AC207" s="93"/>
      <c r="AD207" s="93"/>
      <c r="AE207" s="93"/>
      <c r="AF207" s="93"/>
      <c r="AG207" s="11"/>
      <c r="AH207" s="11"/>
      <c r="AI207" s="11"/>
      <c r="AJ207" s="11"/>
      <c r="AK207" s="11"/>
      <c r="AL207" s="11"/>
      <c r="AM207" s="11"/>
      <c r="AN207" s="35"/>
      <c r="AO207" s="12"/>
      <c r="AP207" s="2"/>
      <c r="DH207" s="7"/>
      <c r="DI207" s="13"/>
      <c r="DJ207" s="14"/>
      <c r="DK207" s="7"/>
    </row>
    <row r="208" spans="2:115" s="8" customFormat="1" ht="18" customHeight="1">
      <c r="B208" s="9"/>
      <c r="C208" s="9"/>
      <c r="D208" s="11">
        <v>193</v>
      </c>
      <c r="E208" s="25">
        <f t="shared" si="4"/>
        <v>42712.850694444445</v>
      </c>
      <c r="F208" s="15">
        <f>'Countries and Timezone'!R195</f>
        <v>42712.850694444445</v>
      </c>
      <c r="G208" s="16" t="s">
        <v>70</v>
      </c>
      <c r="H208" s="10"/>
      <c r="I208" s="17"/>
      <c r="J208" s="29" t="s">
        <v>5</v>
      </c>
      <c r="K208" s="17"/>
      <c r="L208" s="10"/>
      <c r="M208" s="99" t="s">
        <v>69</v>
      </c>
      <c r="N208" s="10"/>
      <c r="O208" s="10"/>
      <c r="P208" s="10"/>
      <c r="Q208" s="177" t="s">
        <v>119</v>
      </c>
      <c r="R208" s="177"/>
      <c r="S208" s="177"/>
      <c r="T208" s="177"/>
      <c r="U208" s="177"/>
      <c r="V208" s="177"/>
      <c r="W208" s="177"/>
      <c r="X208" s="177"/>
      <c r="Y208" s="177"/>
      <c r="Z208" s="12"/>
      <c r="AA208" s="1"/>
      <c r="AB208" s="30"/>
      <c r="AC208" s="93"/>
      <c r="AD208" s="93"/>
      <c r="AE208" s="93"/>
      <c r="AF208" s="93"/>
      <c r="AG208" s="11"/>
      <c r="AH208" s="11"/>
      <c r="AI208" s="11"/>
      <c r="AJ208" s="11"/>
      <c r="AK208" s="11"/>
      <c r="AL208" s="11"/>
      <c r="AM208" s="11"/>
      <c r="AN208" s="35"/>
      <c r="AO208" s="12"/>
      <c r="AP208" s="2"/>
      <c r="DH208" s="7"/>
      <c r="DI208" s="13"/>
      <c r="DJ208" s="14"/>
      <c r="DK208" s="7"/>
    </row>
    <row r="209" spans="2:115" s="8" customFormat="1" ht="18" customHeight="1">
      <c r="B209" s="9"/>
      <c r="C209" s="9"/>
      <c r="D209" s="11">
        <v>194</v>
      </c>
      <c r="E209" s="25">
        <f t="shared" si="4"/>
        <v>42715.541666666664</v>
      </c>
      <c r="F209" s="15">
        <f>'Countries and Timezone'!R196</f>
        <v>42715.541666666664</v>
      </c>
      <c r="G209" s="16" t="s">
        <v>85</v>
      </c>
      <c r="H209" s="10"/>
      <c r="I209" s="17"/>
      <c r="J209" s="29" t="s">
        <v>5</v>
      </c>
      <c r="K209" s="17"/>
      <c r="L209" s="10"/>
      <c r="M209" s="99" t="s">
        <v>62</v>
      </c>
      <c r="N209" s="10"/>
      <c r="O209" s="10"/>
      <c r="P209" s="10"/>
      <c r="Q209" s="177" t="s">
        <v>130</v>
      </c>
      <c r="R209" s="177"/>
      <c r="S209" s="177"/>
      <c r="T209" s="177"/>
      <c r="U209" s="177"/>
      <c r="V209" s="177"/>
      <c r="W209" s="177"/>
      <c r="X209" s="177"/>
      <c r="Y209" s="177"/>
      <c r="Z209" s="12"/>
      <c r="AA209" s="1"/>
      <c r="AB209" s="30"/>
      <c r="AC209" s="93"/>
      <c r="AD209" s="93"/>
      <c r="AE209" s="93"/>
      <c r="AF209" s="93"/>
      <c r="AG209" s="11"/>
      <c r="AH209" s="11"/>
      <c r="AI209" s="11"/>
      <c r="AJ209" s="11"/>
      <c r="AK209" s="11"/>
      <c r="AL209" s="11"/>
      <c r="AM209" s="11"/>
      <c r="AN209" s="35"/>
      <c r="AO209" s="12"/>
      <c r="AP209" s="2"/>
      <c r="DH209" s="7"/>
      <c r="DI209" s="13"/>
      <c r="DJ209" s="14"/>
      <c r="DK209" s="7"/>
    </row>
    <row r="210" spans="2:115" s="8" customFormat="1" ht="18" customHeight="1">
      <c r="B210" s="9"/>
      <c r="C210" s="9"/>
      <c r="D210" s="11">
        <v>195</v>
      </c>
      <c r="E210" s="25">
        <f t="shared" si="4"/>
        <v>42715.541666666664</v>
      </c>
      <c r="F210" s="15">
        <f>'Countries and Timezone'!R197</f>
        <v>42715.541666666664</v>
      </c>
      <c r="G210" s="16" t="s">
        <v>68</v>
      </c>
      <c r="H210" s="10"/>
      <c r="I210" s="17"/>
      <c r="J210" s="29" t="s">
        <v>5</v>
      </c>
      <c r="K210" s="17"/>
      <c r="L210" s="10"/>
      <c r="M210" s="99" t="s">
        <v>58</v>
      </c>
      <c r="N210" s="10"/>
      <c r="O210" s="10"/>
      <c r="P210" s="10"/>
      <c r="Q210" s="177" t="s">
        <v>131</v>
      </c>
      <c r="R210" s="177"/>
      <c r="S210" s="177"/>
      <c r="T210" s="177"/>
      <c r="U210" s="177"/>
      <c r="V210" s="177"/>
      <c r="W210" s="177"/>
      <c r="X210" s="177"/>
      <c r="Y210" s="177"/>
      <c r="Z210" s="12"/>
      <c r="AA210" s="1"/>
      <c r="AB210" s="30"/>
      <c r="AC210" s="93"/>
      <c r="AD210" s="93"/>
      <c r="AE210" s="93"/>
      <c r="AF210" s="93"/>
      <c r="AG210" s="11"/>
      <c r="AH210" s="11"/>
      <c r="AI210" s="11"/>
      <c r="AJ210" s="11"/>
      <c r="AK210" s="11"/>
      <c r="AL210" s="11"/>
      <c r="AM210" s="11"/>
      <c r="AN210" s="35"/>
      <c r="AO210" s="12"/>
      <c r="AP210" s="2"/>
      <c r="DH210" s="7"/>
      <c r="DI210" s="13"/>
      <c r="DJ210" s="14"/>
      <c r="DK210" s="7"/>
    </row>
    <row r="211" spans="2:115" s="8" customFormat="1" ht="18" customHeight="1">
      <c r="B211" s="9"/>
      <c r="C211" s="9"/>
      <c r="D211" s="11">
        <v>196</v>
      </c>
      <c r="E211" s="25">
        <f t="shared" si="4"/>
        <v>42715.541666666664</v>
      </c>
      <c r="F211" s="15">
        <f>'Countries and Timezone'!R198</f>
        <v>42715.541666666664</v>
      </c>
      <c r="G211" s="16" t="s">
        <v>72</v>
      </c>
      <c r="H211" s="10"/>
      <c r="I211" s="17"/>
      <c r="J211" s="29" t="s">
        <v>5</v>
      </c>
      <c r="K211" s="17"/>
      <c r="L211" s="10"/>
      <c r="M211" s="99" t="s">
        <v>74</v>
      </c>
      <c r="N211" s="10"/>
      <c r="O211" s="10"/>
      <c r="P211" s="10"/>
      <c r="Q211" s="177" t="s">
        <v>132</v>
      </c>
      <c r="R211" s="177"/>
      <c r="S211" s="177"/>
      <c r="T211" s="177"/>
      <c r="U211" s="177"/>
      <c r="V211" s="177"/>
      <c r="W211" s="177"/>
      <c r="X211" s="177"/>
      <c r="Y211" s="177"/>
      <c r="Z211" s="12"/>
      <c r="AA211" s="1"/>
      <c r="AB211" s="30"/>
      <c r="AC211" s="93"/>
      <c r="AD211" s="93"/>
      <c r="AE211" s="93"/>
      <c r="AF211" s="93"/>
      <c r="AG211" s="11"/>
      <c r="AH211" s="11"/>
      <c r="AI211" s="11"/>
      <c r="AJ211" s="11"/>
      <c r="AK211" s="11"/>
      <c r="AL211" s="11"/>
      <c r="AM211" s="11"/>
      <c r="AN211" s="35"/>
      <c r="AO211" s="12"/>
      <c r="AP211" s="2"/>
      <c r="DH211" s="7"/>
      <c r="DI211" s="13"/>
      <c r="DJ211" s="14"/>
      <c r="DK211" s="7"/>
    </row>
    <row r="212" spans="2:115" s="8" customFormat="1" ht="18" customHeight="1">
      <c r="B212" s="9"/>
      <c r="C212" s="9"/>
      <c r="D212" s="11">
        <v>197</v>
      </c>
      <c r="E212" s="25">
        <f t="shared" si="4"/>
        <v>42715.541666666664</v>
      </c>
      <c r="F212" s="15">
        <f>'Countries and Timezone'!R199</f>
        <v>42715.541666666664</v>
      </c>
      <c r="G212" s="16" t="s">
        <v>64</v>
      </c>
      <c r="H212" s="10"/>
      <c r="I212" s="17"/>
      <c r="J212" s="29" t="s">
        <v>5</v>
      </c>
      <c r="K212" s="17"/>
      <c r="L212" s="10"/>
      <c r="M212" s="99" t="s">
        <v>82</v>
      </c>
      <c r="N212" s="10"/>
      <c r="O212" s="10"/>
      <c r="P212" s="10"/>
      <c r="Q212" s="177" t="s">
        <v>148</v>
      </c>
      <c r="R212" s="177"/>
      <c r="S212" s="177"/>
      <c r="T212" s="177"/>
      <c r="U212" s="177"/>
      <c r="V212" s="177"/>
      <c r="W212" s="177"/>
      <c r="X212" s="177"/>
      <c r="Y212" s="177"/>
      <c r="Z212" s="12"/>
      <c r="AA212" s="1"/>
      <c r="AB212" s="30"/>
      <c r="AC212" s="93"/>
      <c r="AD212" s="93"/>
      <c r="AE212" s="93"/>
      <c r="AF212" s="93"/>
      <c r="AG212" s="11"/>
      <c r="AH212" s="11"/>
      <c r="AI212" s="11"/>
      <c r="AJ212" s="11"/>
      <c r="AK212" s="11"/>
      <c r="AL212" s="11"/>
      <c r="AM212" s="11"/>
      <c r="AN212" s="35"/>
      <c r="AO212" s="12"/>
      <c r="AP212" s="2"/>
      <c r="DH212" s="7"/>
      <c r="DI212" s="13"/>
      <c r="DJ212" s="14"/>
      <c r="DK212" s="7"/>
    </row>
    <row r="213" spans="2:115" s="8" customFormat="1" ht="18" customHeight="1">
      <c r="B213" s="9"/>
      <c r="C213" s="9"/>
      <c r="D213" s="11">
        <v>198</v>
      </c>
      <c r="E213" s="25">
        <f t="shared" si="4"/>
        <v>42715.541666666664</v>
      </c>
      <c r="F213" s="15">
        <f>'Countries and Timezone'!R200</f>
        <v>42715.541666666664</v>
      </c>
      <c r="G213" s="16" t="s">
        <v>65</v>
      </c>
      <c r="H213" s="10"/>
      <c r="I213" s="17"/>
      <c r="J213" s="29" t="s">
        <v>5</v>
      </c>
      <c r="K213" s="17"/>
      <c r="L213" s="10"/>
      <c r="M213" s="99" t="s">
        <v>83</v>
      </c>
      <c r="N213" s="10"/>
      <c r="O213" s="10"/>
      <c r="P213" s="10"/>
      <c r="Q213" s="177" t="s">
        <v>126</v>
      </c>
      <c r="R213" s="177"/>
      <c r="S213" s="177"/>
      <c r="T213" s="177"/>
      <c r="U213" s="177"/>
      <c r="V213" s="177"/>
      <c r="W213" s="177"/>
      <c r="X213" s="177"/>
      <c r="Y213" s="177"/>
      <c r="Z213" s="12"/>
      <c r="AA213" s="1"/>
      <c r="AB213" s="30"/>
      <c r="AC213" s="93"/>
      <c r="AD213" s="93"/>
      <c r="AE213" s="93"/>
      <c r="AF213" s="93"/>
      <c r="AG213" s="11"/>
      <c r="AH213" s="11"/>
      <c r="AI213" s="11"/>
      <c r="AJ213" s="11"/>
      <c r="AK213" s="11"/>
      <c r="AL213" s="11"/>
      <c r="AM213" s="11"/>
      <c r="AN213" s="35"/>
      <c r="AO213" s="12"/>
      <c r="AP213" s="2"/>
      <c r="DH213" s="7"/>
      <c r="DI213" s="13"/>
      <c r="DJ213" s="14"/>
      <c r="DK213" s="7"/>
    </row>
    <row r="214" spans="2:115" s="8" customFormat="1" ht="18" customHeight="1">
      <c r="B214" s="9"/>
      <c r="C214" s="9"/>
      <c r="D214" s="11">
        <v>199</v>
      </c>
      <c r="E214" s="25">
        <f t="shared" si="4"/>
        <v>42715.541666666664</v>
      </c>
      <c r="F214" s="15">
        <f>'Countries and Timezone'!R201</f>
        <v>42715.541666666664</v>
      </c>
      <c r="G214" s="16" t="s">
        <v>76</v>
      </c>
      <c r="H214" s="10"/>
      <c r="I214" s="17"/>
      <c r="J214" s="29" t="s">
        <v>5</v>
      </c>
      <c r="K214" s="17"/>
      <c r="L214" s="10"/>
      <c r="M214" s="99" t="s">
        <v>67</v>
      </c>
      <c r="N214" s="10"/>
      <c r="O214" s="10"/>
      <c r="P214" s="10"/>
      <c r="Q214" s="177" t="s">
        <v>118</v>
      </c>
      <c r="R214" s="177"/>
      <c r="S214" s="177"/>
      <c r="T214" s="177"/>
      <c r="U214" s="177"/>
      <c r="V214" s="177"/>
      <c r="W214" s="177"/>
      <c r="X214" s="177"/>
      <c r="Y214" s="177"/>
      <c r="Z214" s="12"/>
      <c r="AA214" s="1"/>
      <c r="AB214" s="30"/>
      <c r="AC214" s="93"/>
      <c r="AD214" s="93"/>
      <c r="AE214" s="93"/>
      <c r="AF214" s="93"/>
      <c r="AG214" s="11"/>
      <c r="AH214" s="11"/>
      <c r="AI214" s="11"/>
      <c r="AJ214" s="11"/>
      <c r="AK214" s="11"/>
      <c r="AL214" s="11"/>
      <c r="AM214" s="11"/>
      <c r="AN214" s="35"/>
      <c r="AO214" s="12"/>
      <c r="AP214" s="2"/>
      <c r="DH214" s="7"/>
      <c r="DI214" s="13"/>
      <c r="DJ214" s="14"/>
      <c r="DK214" s="7"/>
    </row>
    <row r="215" spans="2:115" s="8" customFormat="1" ht="18" customHeight="1">
      <c r="B215" s="9"/>
      <c r="C215" s="9"/>
      <c r="D215" s="11">
        <v>200</v>
      </c>
      <c r="E215" s="25">
        <f t="shared" si="4"/>
        <v>42715.541666666664</v>
      </c>
      <c r="F215" s="15">
        <f>'Countries and Timezone'!R202</f>
        <v>42715.541666666664</v>
      </c>
      <c r="G215" s="16" t="s">
        <v>147</v>
      </c>
      <c r="H215" s="10"/>
      <c r="I215" s="17"/>
      <c r="J215" s="29" t="s">
        <v>5</v>
      </c>
      <c r="K215" s="17"/>
      <c r="L215" s="10"/>
      <c r="M215" s="99" t="s">
        <v>78</v>
      </c>
      <c r="N215" s="10"/>
      <c r="O215" s="10"/>
      <c r="P215" s="10"/>
      <c r="Q215" s="177" t="s">
        <v>142</v>
      </c>
      <c r="R215" s="177"/>
      <c r="S215" s="177"/>
      <c r="T215" s="177"/>
      <c r="U215" s="177"/>
      <c r="V215" s="177"/>
      <c r="W215" s="177"/>
      <c r="X215" s="177"/>
      <c r="Y215" s="177"/>
      <c r="Z215" s="12"/>
      <c r="AA215" s="1"/>
      <c r="AB215" s="30"/>
      <c r="AC215" s="93"/>
      <c r="AD215" s="93"/>
      <c r="AE215" s="93"/>
      <c r="AF215" s="93"/>
      <c r="AG215" s="11"/>
      <c r="AH215" s="11"/>
      <c r="AI215" s="11"/>
      <c r="AJ215" s="11"/>
      <c r="AK215" s="11"/>
      <c r="AL215" s="11"/>
      <c r="AM215" s="11"/>
      <c r="AN215" s="35"/>
      <c r="AO215" s="12"/>
      <c r="AP215" s="2"/>
      <c r="DH215" s="7"/>
      <c r="DI215" s="13"/>
      <c r="DJ215" s="14"/>
      <c r="DK215" s="7"/>
    </row>
    <row r="216" spans="2:115" s="8" customFormat="1" ht="18" customHeight="1">
      <c r="B216" s="9"/>
      <c r="C216" s="9"/>
      <c r="D216" s="11">
        <v>201</v>
      </c>
      <c r="E216" s="25">
        <f t="shared" si="4"/>
        <v>42715.541666666664</v>
      </c>
      <c r="F216" s="15">
        <f>'Countries and Timezone'!R203</f>
        <v>42715.541666666664</v>
      </c>
      <c r="G216" s="16" t="s">
        <v>86</v>
      </c>
      <c r="H216" s="10"/>
      <c r="I216" s="17"/>
      <c r="J216" s="29" t="s">
        <v>5</v>
      </c>
      <c r="K216" s="17"/>
      <c r="L216" s="10"/>
      <c r="M216" s="99" t="s">
        <v>75</v>
      </c>
      <c r="N216" s="10"/>
      <c r="O216" s="10"/>
      <c r="P216" s="10"/>
      <c r="Q216" s="177" t="s">
        <v>122</v>
      </c>
      <c r="R216" s="177"/>
      <c r="S216" s="177"/>
      <c r="T216" s="177"/>
      <c r="U216" s="177"/>
      <c r="V216" s="177"/>
      <c r="W216" s="177"/>
      <c r="X216" s="177"/>
      <c r="Y216" s="177"/>
      <c r="Z216" s="12"/>
      <c r="AA216" s="1"/>
      <c r="AB216" s="30"/>
      <c r="AC216" s="93"/>
      <c r="AD216" s="93"/>
      <c r="AE216" s="93"/>
      <c r="AF216" s="93"/>
      <c r="AG216" s="11"/>
      <c r="AH216" s="11"/>
      <c r="AI216" s="11"/>
      <c r="AJ216" s="11"/>
      <c r="AK216" s="11"/>
      <c r="AL216" s="11"/>
      <c r="AM216" s="11"/>
      <c r="AN216" s="35"/>
      <c r="AO216" s="12"/>
      <c r="AP216" s="2"/>
      <c r="DH216" s="7"/>
      <c r="DI216" s="13"/>
      <c r="DJ216" s="14"/>
      <c r="DK216" s="7"/>
    </row>
    <row r="217" spans="2:115" s="8" customFormat="1" ht="18" customHeight="1">
      <c r="B217" s="9"/>
      <c r="C217" s="9"/>
      <c r="D217" s="11">
        <v>202</v>
      </c>
      <c r="E217" s="25">
        <f t="shared" si="4"/>
        <v>42715.541666666664</v>
      </c>
      <c r="F217" s="15">
        <f>'Countries and Timezone'!R204</f>
        <v>42715.541666666664</v>
      </c>
      <c r="G217" s="16" t="s">
        <v>71</v>
      </c>
      <c r="H217" s="10"/>
      <c r="I217" s="17"/>
      <c r="J217" s="29" t="s">
        <v>5</v>
      </c>
      <c r="K217" s="17"/>
      <c r="L217" s="10"/>
      <c r="M217" s="99" t="s">
        <v>60</v>
      </c>
      <c r="N217" s="10"/>
      <c r="O217" s="10"/>
      <c r="P217" s="10"/>
      <c r="Q217" s="177" t="s">
        <v>143</v>
      </c>
      <c r="R217" s="177"/>
      <c r="S217" s="177"/>
      <c r="T217" s="177"/>
      <c r="U217" s="177"/>
      <c r="V217" s="177"/>
      <c r="W217" s="177"/>
      <c r="X217" s="177"/>
      <c r="Y217" s="177"/>
      <c r="Z217" s="12"/>
      <c r="AA217" s="1"/>
      <c r="AB217" s="30"/>
      <c r="AC217" s="93"/>
      <c r="AD217" s="93"/>
      <c r="AE217" s="93"/>
      <c r="AF217" s="93"/>
      <c r="AG217" s="11"/>
      <c r="AH217" s="11"/>
      <c r="AI217" s="11"/>
      <c r="AJ217" s="11"/>
      <c r="AK217" s="11"/>
      <c r="AL217" s="11"/>
      <c r="AM217" s="11"/>
      <c r="AN217" s="35"/>
      <c r="AO217" s="12"/>
      <c r="AP217" s="2"/>
      <c r="DH217" s="7"/>
      <c r="DI217" s="13"/>
      <c r="DJ217" s="14"/>
      <c r="DK217" s="7"/>
    </row>
    <row r="218" spans="2:115" s="8" customFormat="1" ht="18" customHeight="1">
      <c r="B218" s="9"/>
      <c r="C218" s="9"/>
      <c r="D218" s="11">
        <v>203</v>
      </c>
      <c r="E218" s="25">
        <f t="shared" si="4"/>
        <v>42715.541666666664</v>
      </c>
      <c r="F218" s="15">
        <f>'Countries and Timezone'!R205</f>
        <v>42715.541666666664</v>
      </c>
      <c r="G218" s="16" t="s">
        <v>59</v>
      </c>
      <c r="H218" s="10"/>
      <c r="I218" s="17"/>
      <c r="J218" s="29" t="s">
        <v>5</v>
      </c>
      <c r="K218" s="17"/>
      <c r="L218" s="10"/>
      <c r="M218" s="99" t="s">
        <v>77</v>
      </c>
      <c r="N218" s="10"/>
      <c r="O218" s="10"/>
      <c r="P218" s="10"/>
      <c r="Q218" s="177" t="s">
        <v>123</v>
      </c>
      <c r="R218" s="177"/>
      <c r="S218" s="177"/>
      <c r="T218" s="177"/>
      <c r="U218" s="177"/>
      <c r="V218" s="177"/>
      <c r="W218" s="177"/>
      <c r="X218" s="177"/>
      <c r="Y218" s="177"/>
      <c r="Z218" s="12"/>
      <c r="AA218" s="1"/>
      <c r="AB218" s="30"/>
      <c r="AC218" s="93"/>
      <c r="AD218" s="93"/>
      <c r="AE218" s="93"/>
      <c r="AF218" s="93"/>
      <c r="AG218" s="11"/>
      <c r="AH218" s="11"/>
      <c r="AI218" s="11"/>
      <c r="AJ218" s="11"/>
      <c r="AK218" s="11"/>
      <c r="AL218" s="11"/>
      <c r="AM218" s="11"/>
      <c r="AN218" s="35"/>
      <c r="AO218" s="12"/>
      <c r="AP218" s="2"/>
      <c r="DH218" s="7"/>
      <c r="DI218" s="13"/>
      <c r="DJ218" s="14"/>
      <c r="DK218" s="7"/>
    </row>
    <row r="219" spans="2:115" s="8" customFormat="1" ht="18" customHeight="1">
      <c r="B219" s="9"/>
      <c r="C219" s="9"/>
      <c r="D219" s="11">
        <v>204</v>
      </c>
      <c r="E219" s="25">
        <f t="shared" si="4"/>
        <v>42715.67013888889</v>
      </c>
      <c r="F219" s="15">
        <f>'Countries and Timezone'!R206</f>
        <v>42715.67013888889</v>
      </c>
      <c r="G219" s="16" t="s">
        <v>73</v>
      </c>
      <c r="H219" s="10"/>
      <c r="I219" s="17"/>
      <c r="J219" s="29" t="s">
        <v>5</v>
      </c>
      <c r="K219" s="17"/>
      <c r="L219" s="10"/>
      <c r="M219" s="99" t="s">
        <v>88</v>
      </c>
      <c r="N219" s="10"/>
      <c r="O219" s="10"/>
      <c r="P219" s="10"/>
      <c r="Q219" s="177" t="s">
        <v>129</v>
      </c>
      <c r="R219" s="177"/>
      <c r="S219" s="177"/>
      <c r="T219" s="177"/>
      <c r="U219" s="177"/>
      <c r="V219" s="177"/>
      <c r="W219" s="177"/>
      <c r="X219" s="177"/>
      <c r="Y219" s="177"/>
      <c r="Z219" s="12"/>
      <c r="AA219" s="1"/>
      <c r="AB219" s="30"/>
      <c r="AC219" s="93"/>
      <c r="AD219" s="93"/>
      <c r="AE219" s="93"/>
      <c r="AF219" s="93"/>
      <c r="AG219" s="11"/>
      <c r="AH219" s="11"/>
      <c r="AI219" s="11"/>
      <c r="AJ219" s="11"/>
      <c r="AK219" s="11"/>
      <c r="AL219" s="11"/>
      <c r="AM219" s="11"/>
      <c r="AN219" s="35"/>
      <c r="AO219" s="12"/>
      <c r="AP219" s="2"/>
      <c r="DH219" s="7"/>
      <c r="DI219" s="13"/>
      <c r="DJ219" s="14"/>
      <c r="DK219" s="7"/>
    </row>
    <row r="220" spans="2:115" s="8" customFormat="1" ht="18" customHeight="1">
      <c r="B220" s="9"/>
      <c r="C220" s="9"/>
      <c r="D220" s="11">
        <v>205</v>
      </c>
      <c r="E220" s="25">
        <f t="shared" si="4"/>
        <v>42715.68402777778</v>
      </c>
      <c r="F220" s="15">
        <f>'Countries and Timezone'!R207</f>
        <v>42715.68402777778</v>
      </c>
      <c r="G220" s="16" t="s">
        <v>79</v>
      </c>
      <c r="H220" s="10"/>
      <c r="I220" s="17"/>
      <c r="J220" s="29" t="s">
        <v>5</v>
      </c>
      <c r="K220" s="17"/>
      <c r="L220" s="10"/>
      <c r="M220" s="99" t="s">
        <v>66</v>
      </c>
      <c r="N220" s="10"/>
      <c r="O220" s="10"/>
      <c r="P220" s="10"/>
      <c r="Q220" s="177" t="s">
        <v>141</v>
      </c>
      <c r="R220" s="177"/>
      <c r="S220" s="177"/>
      <c r="T220" s="177"/>
      <c r="U220" s="177"/>
      <c r="V220" s="177"/>
      <c r="W220" s="177"/>
      <c r="X220" s="177"/>
      <c r="Y220" s="177"/>
      <c r="Z220" s="12"/>
      <c r="AA220" s="1"/>
      <c r="AB220" s="30"/>
      <c r="AC220" s="93"/>
      <c r="AD220" s="93"/>
      <c r="AE220" s="93"/>
      <c r="AF220" s="93"/>
      <c r="AG220" s="11"/>
      <c r="AH220" s="11"/>
      <c r="AI220" s="11"/>
      <c r="AJ220" s="11"/>
      <c r="AK220" s="11"/>
      <c r="AL220" s="11"/>
      <c r="AM220" s="11"/>
      <c r="AN220" s="35"/>
      <c r="AO220" s="12"/>
      <c r="AP220" s="2"/>
      <c r="DH220" s="7"/>
      <c r="DI220" s="13"/>
      <c r="DJ220" s="14"/>
      <c r="DK220" s="7"/>
    </row>
    <row r="221" spans="2:115" s="8" customFormat="1" ht="18" customHeight="1">
      <c r="B221" s="9"/>
      <c r="C221" s="9"/>
      <c r="D221" s="11">
        <v>206</v>
      </c>
      <c r="E221" s="25">
        <f t="shared" si="4"/>
        <v>42715.68402777778</v>
      </c>
      <c r="F221" s="15">
        <f>'Countries and Timezone'!R208</f>
        <v>42715.68402777778</v>
      </c>
      <c r="G221" s="16" t="s">
        <v>61</v>
      </c>
      <c r="H221" s="10"/>
      <c r="I221" s="17"/>
      <c r="J221" s="29" t="s">
        <v>5</v>
      </c>
      <c r="K221" s="17"/>
      <c r="L221" s="10"/>
      <c r="M221" s="99" t="s">
        <v>87</v>
      </c>
      <c r="N221" s="10"/>
      <c r="O221" s="10"/>
      <c r="P221" s="10"/>
      <c r="Q221" s="177" t="s">
        <v>135</v>
      </c>
      <c r="R221" s="177"/>
      <c r="S221" s="177"/>
      <c r="T221" s="177"/>
      <c r="U221" s="177"/>
      <c r="V221" s="177"/>
      <c r="W221" s="177"/>
      <c r="X221" s="177"/>
      <c r="Y221" s="177"/>
      <c r="Z221" s="12"/>
      <c r="AA221" s="1"/>
      <c r="AB221" s="30"/>
      <c r="AC221" s="93"/>
      <c r="AD221" s="93"/>
      <c r="AE221" s="93"/>
      <c r="AF221" s="93"/>
      <c r="AG221" s="11"/>
      <c r="AH221" s="11"/>
      <c r="AI221" s="11"/>
      <c r="AJ221" s="11"/>
      <c r="AK221" s="11"/>
      <c r="AL221" s="11"/>
      <c r="AM221" s="11"/>
      <c r="AN221" s="35"/>
      <c r="AO221" s="12"/>
      <c r="AP221" s="2"/>
      <c r="DH221" s="7"/>
      <c r="DI221" s="13"/>
      <c r="DJ221" s="14"/>
      <c r="DK221" s="7"/>
    </row>
    <row r="222" spans="2:115" s="8" customFormat="1" ht="18" customHeight="1">
      <c r="B222" s="9"/>
      <c r="C222" s="9"/>
      <c r="D222" s="11">
        <v>207</v>
      </c>
      <c r="E222" s="25">
        <f t="shared" si="4"/>
        <v>42715.854166666664</v>
      </c>
      <c r="F222" s="15">
        <f>'Countries and Timezone'!R209</f>
        <v>42715.854166666664</v>
      </c>
      <c r="G222" s="16" t="s">
        <v>81</v>
      </c>
      <c r="H222" s="10"/>
      <c r="I222" s="17"/>
      <c r="J222" s="29" t="s">
        <v>5</v>
      </c>
      <c r="K222" s="17"/>
      <c r="L222" s="10"/>
      <c r="M222" s="99" t="s">
        <v>80</v>
      </c>
      <c r="N222" s="10"/>
      <c r="O222" s="10"/>
      <c r="P222" s="10"/>
      <c r="Q222" s="177" t="s">
        <v>121</v>
      </c>
      <c r="R222" s="177"/>
      <c r="S222" s="177"/>
      <c r="T222" s="177"/>
      <c r="U222" s="177"/>
      <c r="V222" s="177"/>
      <c r="W222" s="177"/>
      <c r="X222" s="177"/>
      <c r="Y222" s="177"/>
      <c r="Z222" s="12"/>
      <c r="AA222" s="1"/>
      <c r="AB222" s="30"/>
      <c r="AC222" s="93"/>
      <c r="AD222" s="93"/>
      <c r="AE222" s="93"/>
      <c r="AF222" s="93"/>
      <c r="AG222" s="11"/>
      <c r="AH222" s="11"/>
      <c r="AI222" s="11"/>
      <c r="AJ222" s="11"/>
      <c r="AK222" s="11"/>
      <c r="AL222" s="11"/>
      <c r="AM222" s="11"/>
      <c r="AN222" s="35"/>
      <c r="AO222" s="12"/>
      <c r="AP222" s="2"/>
      <c r="DH222" s="7"/>
      <c r="DI222" s="13"/>
      <c r="DJ222" s="14"/>
      <c r="DK222" s="7"/>
    </row>
    <row r="223" spans="2:115" s="8" customFormat="1" ht="18" customHeight="1">
      <c r="B223" s="9"/>
      <c r="C223" s="9"/>
      <c r="D223" s="11">
        <v>208</v>
      </c>
      <c r="E223" s="25">
        <f t="shared" si="4"/>
        <v>42716.854166666664</v>
      </c>
      <c r="F223" s="15">
        <f>'Countries and Timezone'!R210</f>
        <v>42716.854166666664</v>
      </c>
      <c r="G223" s="16" t="s">
        <v>63</v>
      </c>
      <c r="H223" s="10"/>
      <c r="I223" s="17"/>
      <c r="J223" s="29" t="s">
        <v>5</v>
      </c>
      <c r="K223" s="17"/>
      <c r="L223" s="10"/>
      <c r="M223" s="99" t="s">
        <v>84</v>
      </c>
      <c r="N223" s="10"/>
      <c r="O223" s="10"/>
      <c r="P223" s="10"/>
      <c r="Q223" s="177" t="s">
        <v>133</v>
      </c>
      <c r="R223" s="177"/>
      <c r="S223" s="177"/>
      <c r="T223" s="177"/>
      <c r="U223" s="177"/>
      <c r="V223" s="177"/>
      <c r="W223" s="177"/>
      <c r="X223" s="177"/>
      <c r="Y223" s="177"/>
      <c r="Z223" s="12"/>
      <c r="AA223" s="1"/>
      <c r="AB223" s="30"/>
      <c r="AC223" s="93"/>
      <c r="AD223" s="93"/>
      <c r="AE223" s="93"/>
      <c r="AF223" s="93"/>
      <c r="AG223" s="11"/>
      <c r="AH223" s="11"/>
      <c r="AI223" s="11"/>
      <c r="AJ223" s="11"/>
      <c r="AK223" s="11"/>
      <c r="AL223" s="11"/>
      <c r="AM223" s="11"/>
      <c r="AN223" s="35"/>
      <c r="AO223" s="12"/>
      <c r="AP223" s="2"/>
      <c r="DH223" s="7"/>
      <c r="DI223" s="13"/>
      <c r="DJ223" s="14"/>
      <c r="DK223" s="7"/>
    </row>
    <row r="224" spans="2:115" s="8" customFormat="1" ht="18" customHeight="1">
      <c r="B224" s="9"/>
      <c r="C224" s="9"/>
      <c r="D224" s="11">
        <v>209</v>
      </c>
      <c r="E224" s="25">
        <f t="shared" si="4"/>
        <v>42719.850694444445</v>
      </c>
      <c r="F224" s="15">
        <f>'Countries and Timezone'!R211</f>
        <v>42719.850694444445</v>
      </c>
      <c r="G224" s="16" t="s">
        <v>87</v>
      </c>
      <c r="H224" s="10"/>
      <c r="I224" s="17"/>
      <c r="J224" s="29" t="s">
        <v>5</v>
      </c>
      <c r="K224" s="17"/>
      <c r="L224" s="10"/>
      <c r="M224" s="99" t="s">
        <v>79</v>
      </c>
      <c r="N224" s="10"/>
      <c r="O224" s="10"/>
      <c r="P224" s="10"/>
      <c r="Q224" s="177" t="s">
        <v>124</v>
      </c>
      <c r="R224" s="177"/>
      <c r="S224" s="177"/>
      <c r="T224" s="177"/>
      <c r="U224" s="177"/>
      <c r="V224" s="177"/>
      <c r="W224" s="177"/>
      <c r="X224" s="177"/>
      <c r="Y224" s="177"/>
      <c r="Z224" s="12"/>
      <c r="AA224" s="1"/>
      <c r="AB224" s="30"/>
      <c r="AC224" s="93"/>
      <c r="AD224" s="93"/>
      <c r="AE224" s="93"/>
      <c r="AF224" s="93"/>
      <c r="AG224" s="11"/>
      <c r="AH224" s="11"/>
      <c r="AI224" s="11"/>
      <c r="AJ224" s="11"/>
      <c r="AK224" s="11"/>
      <c r="AL224" s="11"/>
      <c r="AM224" s="11"/>
      <c r="AN224" s="35"/>
      <c r="AO224" s="12"/>
      <c r="AP224" s="2"/>
      <c r="DH224" s="7"/>
      <c r="DI224" s="13"/>
      <c r="DJ224" s="14"/>
      <c r="DK224" s="7"/>
    </row>
    <row r="225" spans="2:115" s="8" customFormat="1" ht="18" customHeight="1">
      <c r="B225" s="9"/>
      <c r="C225" s="9"/>
      <c r="D225" s="11">
        <v>210</v>
      </c>
      <c r="E225" s="25">
        <f t="shared" si="4"/>
        <v>42721.850694444445</v>
      </c>
      <c r="F225" s="15">
        <f>'Countries and Timezone'!R212</f>
        <v>42721.850694444445</v>
      </c>
      <c r="G225" s="16" t="s">
        <v>78</v>
      </c>
      <c r="H225" s="10"/>
      <c r="I225" s="17"/>
      <c r="J225" s="29" t="s">
        <v>5</v>
      </c>
      <c r="K225" s="17"/>
      <c r="L225" s="10"/>
      <c r="M225" s="99" t="s">
        <v>73</v>
      </c>
      <c r="N225" s="10"/>
      <c r="O225" s="10"/>
      <c r="P225" s="10"/>
      <c r="Q225" s="177" t="s">
        <v>121</v>
      </c>
      <c r="R225" s="177"/>
      <c r="S225" s="177"/>
      <c r="T225" s="177"/>
      <c r="U225" s="177"/>
      <c r="V225" s="177"/>
      <c r="W225" s="177"/>
      <c r="X225" s="177"/>
      <c r="Y225" s="177"/>
      <c r="Z225" s="12"/>
      <c r="AA225" s="1"/>
      <c r="AB225" s="30"/>
      <c r="AC225" s="93"/>
      <c r="AD225" s="93"/>
      <c r="AE225" s="93"/>
      <c r="AF225" s="93"/>
      <c r="AG225" s="11"/>
      <c r="AH225" s="11"/>
      <c r="AI225" s="11"/>
      <c r="AJ225" s="11"/>
      <c r="AK225" s="11"/>
      <c r="AL225" s="11"/>
      <c r="AM225" s="11"/>
      <c r="AN225" s="35"/>
      <c r="AO225" s="12"/>
      <c r="AP225" s="2"/>
      <c r="DH225" s="7"/>
      <c r="DI225" s="13"/>
      <c r="DJ225" s="14"/>
      <c r="DK225" s="7"/>
    </row>
    <row r="226" spans="2:115" s="8" customFormat="1" ht="18" customHeight="1">
      <c r="B226" s="9"/>
      <c r="C226" s="9"/>
      <c r="D226" s="11">
        <v>211</v>
      </c>
      <c r="E226" s="25">
        <f t="shared" si="4"/>
        <v>42722.541666666664</v>
      </c>
      <c r="F226" s="15">
        <f>'Countries and Timezone'!R213</f>
        <v>42722.541666666664</v>
      </c>
      <c r="G226" s="16" t="s">
        <v>75</v>
      </c>
      <c r="H226" s="10"/>
      <c r="I226" s="17"/>
      <c r="J226" s="29" t="s">
        <v>5</v>
      </c>
      <c r="K226" s="17"/>
      <c r="L226" s="10"/>
      <c r="M226" s="99" t="s">
        <v>63</v>
      </c>
      <c r="N226" s="10"/>
      <c r="O226" s="10"/>
      <c r="P226" s="10"/>
      <c r="Q226" s="177" t="s">
        <v>116</v>
      </c>
      <c r="R226" s="177"/>
      <c r="S226" s="177"/>
      <c r="T226" s="177"/>
      <c r="U226" s="177"/>
      <c r="V226" s="177"/>
      <c r="W226" s="177"/>
      <c r="X226" s="177"/>
      <c r="Y226" s="177"/>
      <c r="Z226" s="12"/>
      <c r="AA226" s="1"/>
      <c r="AB226" s="30"/>
      <c r="AC226" s="93"/>
      <c r="AD226" s="93"/>
      <c r="AE226" s="93"/>
      <c r="AF226" s="93"/>
      <c r="AG226" s="11"/>
      <c r="AH226" s="11"/>
      <c r="AI226" s="11"/>
      <c r="AJ226" s="11"/>
      <c r="AK226" s="11"/>
      <c r="AL226" s="11"/>
      <c r="AM226" s="11"/>
      <c r="AN226" s="35"/>
      <c r="AO226" s="12"/>
      <c r="AP226" s="2"/>
      <c r="DH226" s="7"/>
      <c r="DI226" s="13"/>
      <c r="DJ226" s="14"/>
      <c r="DK226" s="7"/>
    </row>
    <row r="227" spans="2:115" s="8" customFormat="1" ht="18" customHeight="1">
      <c r="B227" s="9"/>
      <c r="C227" s="9"/>
      <c r="D227" s="11">
        <v>212</v>
      </c>
      <c r="E227" s="25">
        <f t="shared" si="4"/>
        <v>42722.541666666664</v>
      </c>
      <c r="F227" s="15">
        <f>'Countries and Timezone'!R214</f>
        <v>42722.541666666664</v>
      </c>
      <c r="G227" s="16" t="s">
        <v>74</v>
      </c>
      <c r="H227" s="10"/>
      <c r="I227" s="17"/>
      <c r="J227" s="29" t="s">
        <v>5</v>
      </c>
      <c r="K227" s="17"/>
      <c r="L227" s="10"/>
      <c r="M227" s="99" t="s">
        <v>62</v>
      </c>
      <c r="N227" s="10"/>
      <c r="O227" s="10"/>
      <c r="P227" s="10"/>
      <c r="Q227" s="177" t="s">
        <v>130</v>
      </c>
      <c r="R227" s="177"/>
      <c r="S227" s="177"/>
      <c r="T227" s="177"/>
      <c r="U227" s="177"/>
      <c r="V227" s="177"/>
      <c r="W227" s="177"/>
      <c r="X227" s="177"/>
      <c r="Y227" s="177"/>
      <c r="Z227" s="12"/>
      <c r="AA227" s="1"/>
      <c r="AB227" s="30"/>
      <c r="AC227" s="93"/>
      <c r="AD227" s="93"/>
      <c r="AE227" s="93"/>
      <c r="AF227" s="93"/>
      <c r="AG227" s="11"/>
      <c r="AH227" s="11"/>
      <c r="AI227" s="11"/>
      <c r="AJ227" s="11"/>
      <c r="AK227" s="11"/>
      <c r="AL227" s="11"/>
      <c r="AM227" s="11"/>
      <c r="AN227" s="35"/>
      <c r="AO227" s="12"/>
      <c r="AP227" s="2"/>
      <c r="DH227" s="7"/>
      <c r="DI227" s="13"/>
      <c r="DJ227" s="14"/>
      <c r="DK227" s="7"/>
    </row>
    <row r="228" spans="2:115" s="8" customFormat="1" ht="18" customHeight="1">
      <c r="B228" s="9"/>
      <c r="C228" s="9"/>
      <c r="D228" s="11">
        <v>213</v>
      </c>
      <c r="E228" s="25">
        <f t="shared" si="4"/>
        <v>42722.541666666664</v>
      </c>
      <c r="F228" s="15">
        <f>'Countries and Timezone'!R215</f>
        <v>42722.541666666664</v>
      </c>
      <c r="G228" s="16" t="s">
        <v>66</v>
      </c>
      <c r="H228" s="10"/>
      <c r="I228" s="17"/>
      <c r="J228" s="29" t="s">
        <v>5</v>
      </c>
      <c r="K228" s="17"/>
      <c r="L228" s="10"/>
      <c r="M228" s="99" t="s">
        <v>64</v>
      </c>
      <c r="N228" s="10"/>
      <c r="O228" s="10"/>
      <c r="P228" s="10"/>
      <c r="Q228" s="177" t="s">
        <v>139</v>
      </c>
      <c r="R228" s="177"/>
      <c r="S228" s="177"/>
      <c r="T228" s="177"/>
      <c r="U228" s="177"/>
      <c r="V228" s="177"/>
      <c r="W228" s="177"/>
      <c r="X228" s="177"/>
      <c r="Y228" s="177"/>
      <c r="Z228" s="12"/>
      <c r="AA228" s="1"/>
      <c r="AB228" s="30"/>
      <c r="AC228" s="93"/>
      <c r="AD228" s="93"/>
      <c r="AE228" s="93"/>
      <c r="AF228" s="93"/>
      <c r="AG228" s="11"/>
      <c r="AH228" s="11"/>
      <c r="AI228" s="11"/>
      <c r="AJ228" s="11"/>
      <c r="AK228" s="11"/>
      <c r="AL228" s="11"/>
      <c r="AM228" s="11"/>
      <c r="AN228" s="35"/>
      <c r="AO228" s="12"/>
      <c r="AP228" s="2"/>
      <c r="DH228" s="7"/>
      <c r="DI228" s="13"/>
      <c r="DJ228" s="14"/>
      <c r="DK228" s="7"/>
    </row>
    <row r="229" spans="2:115" s="8" customFormat="1" ht="18" customHeight="1">
      <c r="B229" s="9"/>
      <c r="C229" s="9"/>
      <c r="D229" s="11">
        <v>214</v>
      </c>
      <c r="E229" s="25">
        <f t="shared" si="4"/>
        <v>42722.541666666664</v>
      </c>
      <c r="F229" s="15">
        <f>'Countries and Timezone'!R216</f>
        <v>42722.541666666664</v>
      </c>
      <c r="G229" s="16" t="s">
        <v>60</v>
      </c>
      <c r="H229" s="10"/>
      <c r="I229" s="17"/>
      <c r="J229" s="29" t="s">
        <v>5</v>
      </c>
      <c r="K229" s="17"/>
      <c r="L229" s="10"/>
      <c r="M229" s="99" t="s">
        <v>81</v>
      </c>
      <c r="N229" s="10"/>
      <c r="O229" s="10"/>
      <c r="P229" s="10"/>
      <c r="Q229" s="177" t="s">
        <v>125</v>
      </c>
      <c r="R229" s="177"/>
      <c r="S229" s="177"/>
      <c r="T229" s="177"/>
      <c r="U229" s="177"/>
      <c r="V229" s="177"/>
      <c r="W229" s="177"/>
      <c r="X229" s="177"/>
      <c r="Y229" s="177"/>
      <c r="Z229" s="12"/>
      <c r="AA229" s="1"/>
      <c r="AB229" s="30"/>
      <c r="AC229" s="93"/>
      <c r="AD229" s="93"/>
      <c r="AE229" s="93"/>
      <c r="AF229" s="93"/>
      <c r="AG229" s="11"/>
      <c r="AH229" s="11"/>
      <c r="AI229" s="11"/>
      <c r="AJ229" s="11"/>
      <c r="AK229" s="11"/>
      <c r="AL229" s="11"/>
      <c r="AM229" s="11"/>
      <c r="AN229" s="35"/>
      <c r="AO229" s="12"/>
      <c r="AP229" s="2"/>
      <c r="DH229" s="7"/>
      <c r="DI229" s="13"/>
      <c r="DJ229" s="14"/>
      <c r="DK229" s="7"/>
    </row>
    <row r="230" spans="2:115" s="8" customFormat="1" ht="18" customHeight="1">
      <c r="B230" s="9"/>
      <c r="C230" s="9"/>
      <c r="D230" s="11">
        <v>215</v>
      </c>
      <c r="E230" s="25">
        <f t="shared" si="4"/>
        <v>42722.541666666664</v>
      </c>
      <c r="F230" s="15">
        <f>'Countries and Timezone'!R217</f>
        <v>42722.541666666664</v>
      </c>
      <c r="G230" s="16" t="s">
        <v>67</v>
      </c>
      <c r="H230" s="10"/>
      <c r="I230" s="17"/>
      <c r="J230" s="29" t="s">
        <v>5</v>
      </c>
      <c r="K230" s="17"/>
      <c r="L230" s="10"/>
      <c r="M230" s="99" t="s">
        <v>65</v>
      </c>
      <c r="N230" s="10"/>
      <c r="O230" s="10"/>
      <c r="P230" s="10"/>
      <c r="Q230" s="177" t="s">
        <v>117</v>
      </c>
      <c r="R230" s="177"/>
      <c r="S230" s="177"/>
      <c r="T230" s="177"/>
      <c r="U230" s="177"/>
      <c r="V230" s="177"/>
      <c r="W230" s="177"/>
      <c r="X230" s="177"/>
      <c r="Y230" s="177"/>
      <c r="Z230" s="12"/>
      <c r="AA230" s="1"/>
      <c r="AB230" s="30"/>
      <c r="AC230" s="93"/>
      <c r="AD230" s="93"/>
      <c r="AE230" s="93"/>
      <c r="AF230" s="93"/>
      <c r="AG230" s="11"/>
      <c r="AH230" s="11"/>
      <c r="AI230" s="11"/>
      <c r="AJ230" s="11"/>
      <c r="AK230" s="11"/>
      <c r="AL230" s="11"/>
      <c r="AM230" s="11"/>
      <c r="AN230" s="35"/>
      <c r="AO230" s="12"/>
      <c r="AP230" s="2"/>
      <c r="DH230" s="7"/>
      <c r="DI230" s="13"/>
      <c r="DJ230" s="14"/>
      <c r="DK230" s="7"/>
    </row>
    <row r="231" spans="2:115" s="8" customFormat="1" ht="18" customHeight="1">
      <c r="B231" s="9"/>
      <c r="C231" s="9"/>
      <c r="D231" s="11">
        <v>216</v>
      </c>
      <c r="E231" s="25">
        <f t="shared" si="4"/>
        <v>42722.541666666664</v>
      </c>
      <c r="F231" s="15">
        <f>'Countries and Timezone'!R218</f>
        <v>42722.541666666664</v>
      </c>
      <c r="G231" s="16" t="s">
        <v>154</v>
      </c>
      <c r="H231" s="10"/>
      <c r="I231" s="17"/>
      <c r="J231" s="29" t="s">
        <v>5</v>
      </c>
      <c r="K231" s="17"/>
      <c r="L231" s="10"/>
      <c r="M231" s="99" t="s">
        <v>69</v>
      </c>
      <c r="N231" s="10"/>
      <c r="O231" s="10"/>
      <c r="P231" s="10"/>
      <c r="Q231" s="177" t="s">
        <v>119</v>
      </c>
      <c r="R231" s="177"/>
      <c r="S231" s="177"/>
      <c r="T231" s="177"/>
      <c r="U231" s="177"/>
      <c r="V231" s="177"/>
      <c r="W231" s="177"/>
      <c r="X231" s="177"/>
      <c r="Y231" s="177"/>
      <c r="Z231" s="12"/>
      <c r="AA231" s="1"/>
      <c r="AB231"/>
      <c r="AC231"/>
      <c r="AD231"/>
      <c r="AE231"/>
      <c r="AF231"/>
      <c r="AG231"/>
      <c r="AH231"/>
      <c r="AI231"/>
      <c r="AJ231"/>
      <c r="AK231"/>
      <c r="AL231"/>
      <c r="AM231"/>
      <c r="AN231" s="35"/>
      <c r="AO231" s="12"/>
      <c r="AP231" s="2"/>
      <c r="DH231" s="7"/>
      <c r="DI231" s="13"/>
      <c r="DJ231" s="14"/>
      <c r="DK231" s="7"/>
    </row>
    <row r="232" spans="2:115" s="8" customFormat="1" ht="18" customHeight="1">
      <c r="B232" s="9"/>
      <c r="C232" s="9"/>
      <c r="D232" s="11">
        <v>217</v>
      </c>
      <c r="E232" s="25">
        <f t="shared" si="4"/>
        <v>42722.541666666664</v>
      </c>
      <c r="F232" s="15">
        <f>'Countries and Timezone'!R219</f>
        <v>42722.541666666664</v>
      </c>
      <c r="G232" s="16" t="s">
        <v>83</v>
      </c>
      <c r="H232" s="10"/>
      <c r="I232" s="17"/>
      <c r="J232" s="29" t="s">
        <v>5</v>
      </c>
      <c r="K232" s="17"/>
      <c r="L232" s="10"/>
      <c r="M232" s="99" t="s">
        <v>76</v>
      </c>
      <c r="N232" s="10"/>
      <c r="O232" s="10"/>
      <c r="P232" s="10"/>
      <c r="Q232" s="177" t="s">
        <v>138</v>
      </c>
      <c r="R232" s="177"/>
      <c r="S232" s="177"/>
      <c r="T232" s="177"/>
      <c r="U232" s="177"/>
      <c r="V232" s="177"/>
      <c r="W232" s="177"/>
      <c r="X232" s="177"/>
      <c r="Y232" s="177"/>
      <c r="Z232" s="12"/>
      <c r="AA232" s="1"/>
      <c r="AB232"/>
      <c r="AC232"/>
      <c r="AD232"/>
      <c r="AE232"/>
      <c r="AF232"/>
      <c r="AG232"/>
      <c r="AH232"/>
      <c r="AI232"/>
      <c r="AJ232"/>
      <c r="AK232"/>
      <c r="AL232"/>
      <c r="AM232"/>
      <c r="AN232" s="35"/>
      <c r="AO232" s="12"/>
      <c r="AP232" s="2"/>
      <c r="DH232" s="7"/>
      <c r="DI232" s="13"/>
      <c r="DJ232" s="14"/>
      <c r="DK232" s="7"/>
    </row>
    <row r="233" spans="2:115" s="8" customFormat="1" ht="18" customHeight="1">
      <c r="B233" s="9"/>
      <c r="C233" s="9"/>
      <c r="D233" s="11">
        <v>218</v>
      </c>
      <c r="E233" s="25">
        <f t="shared" si="4"/>
        <v>42722.541666666664</v>
      </c>
      <c r="F233" s="15">
        <f>'Countries and Timezone'!R220</f>
        <v>42722.541666666664</v>
      </c>
      <c r="G233" s="16" t="s">
        <v>82</v>
      </c>
      <c r="H233" s="10"/>
      <c r="I233" s="17"/>
      <c r="J233" s="29" t="s">
        <v>5</v>
      </c>
      <c r="K233" s="17"/>
      <c r="L233" s="10"/>
      <c r="M233" s="99" t="s">
        <v>80</v>
      </c>
      <c r="N233" s="10"/>
      <c r="O233" s="10"/>
      <c r="P233" s="10"/>
      <c r="Q233" s="177" t="s">
        <v>121</v>
      </c>
      <c r="R233" s="177"/>
      <c r="S233" s="177"/>
      <c r="T233" s="177"/>
      <c r="U233" s="177"/>
      <c r="V233" s="177"/>
      <c r="W233" s="177"/>
      <c r="X233" s="177"/>
      <c r="Y233" s="177"/>
      <c r="Z233" s="12"/>
      <c r="AA233" s="1"/>
      <c r="AB233"/>
      <c r="AC233"/>
      <c r="AD233"/>
      <c r="AE233"/>
      <c r="AF233"/>
      <c r="AG233"/>
      <c r="AH233"/>
      <c r="AI233"/>
      <c r="AJ233"/>
      <c r="AK233"/>
      <c r="AL233"/>
      <c r="AM233"/>
      <c r="AN233" s="35"/>
      <c r="AO233" s="12"/>
      <c r="AP233" s="2"/>
      <c r="DH233" s="7"/>
      <c r="DI233" s="13"/>
      <c r="DJ233" s="14"/>
      <c r="DK233" s="7"/>
    </row>
    <row r="234" spans="2:115" s="8" customFormat="1" ht="18" customHeight="1">
      <c r="B234" s="9"/>
      <c r="C234" s="9"/>
      <c r="D234" s="11">
        <v>219</v>
      </c>
      <c r="E234" s="25">
        <f t="shared" si="4"/>
        <v>42722.67013888889</v>
      </c>
      <c r="F234" s="15">
        <f>'Countries and Timezone'!R221</f>
        <v>42722.67013888889</v>
      </c>
      <c r="G234" s="16" t="s">
        <v>71</v>
      </c>
      <c r="H234" s="10"/>
      <c r="I234" s="17"/>
      <c r="J234" s="29" t="s">
        <v>5</v>
      </c>
      <c r="K234" s="17"/>
      <c r="L234" s="10"/>
      <c r="M234" s="99" t="s">
        <v>147</v>
      </c>
      <c r="N234" s="10"/>
      <c r="O234" s="10"/>
      <c r="P234" s="10"/>
      <c r="Q234" s="177" t="s">
        <v>127</v>
      </c>
      <c r="R234" s="177"/>
      <c r="S234" s="177"/>
      <c r="T234" s="177"/>
      <c r="U234" s="177"/>
      <c r="V234" s="177"/>
      <c r="W234" s="177"/>
      <c r="X234" s="177"/>
      <c r="Y234" s="177"/>
      <c r="Z234" s="12"/>
      <c r="AA234" s="1"/>
      <c r="AB234"/>
      <c r="AC234"/>
      <c r="AD234"/>
      <c r="AE234"/>
      <c r="AF234"/>
      <c r="AG234"/>
      <c r="AH234"/>
      <c r="AI234"/>
      <c r="AJ234"/>
      <c r="AK234"/>
      <c r="AL234"/>
      <c r="AM234"/>
      <c r="AN234" s="35"/>
      <c r="AO234" s="12"/>
      <c r="AP234" s="2"/>
      <c r="DH234" s="7"/>
      <c r="DI234" s="13"/>
      <c r="DJ234" s="14"/>
      <c r="DK234" s="7"/>
    </row>
    <row r="235" spans="2:115" s="8" customFormat="1" ht="18" customHeight="1">
      <c r="B235" s="9"/>
      <c r="C235" s="9"/>
      <c r="D235" s="11">
        <v>220</v>
      </c>
      <c r="E235" s="25">
        <f t="shared" si="4"/>
        <v>42722.67013888889</v>
      </c>
      <c r="F235" s="15">
        <f>'Countries and Timezone'!R222</f>
        <v>42722.67013888889</v>
      </c>
      <c r="G235" s="16" t="s">
        <v>88</v>
      </c>
      <c r="H235" s="10"/>
      <c r="I235" s="17"/>
      <c r="J235" s="29" t="s">
        <v>5</v>
      </c>
      <c r="K235" s="17"/>
      <c r="L235" s="10"/>
      <c r="M235" s="99" t="s">
        <v>61</v>
      </c>
      <c r="N235" s="10"/>
      <c r="O235" s="10"/>
      <c r="P235" s="10"/>
      <c r="Q235" s="177" t="s">
        <v>115</v>
      </c>
      <c r="R235" s="177"/>
      <c r="S235" s="177"/>
      <c r="T235" s="177"/>
      <c r="U235" s="177"/>
      <c r="V235" s="177"/>
      <c r="W235" s="177"/>
      <c r="X235" s="177"/>
      <c r="Y235" s="177"/>
      <c r="Z235" s="12"/>
      <c r="AA235" s="1"/>
      <c r="AB235"/>
      <c r="AC235"/>
      <c r="AD235"/>
      <c r="AE235"/>
      <c r="AF235"/>
      <c r="AG235"/>
      <c r="AH235"/>
      <c r="AI235"/>
      <c r="AJ235"/>
      <c r="AK235"/>
      <c r="AL235"/>
      <c r="AM235"/>
      <c r="AN235" s="35"/>
      <c r="AO235" s="12"/>
      <c r="AP235" s="2"/>
      <c r="DH235" s="7"/>
      <c r="DI235" s="13"/>
      <c r="DJ235" s="14"/>
      <c r="DK235" s="7"/>
    </row>
    <row r="236" spans="2:115" s="8" customFormat="1" ht="18" customHeight="1">
      <c r="B236" s="9"/>
      <c r="C236" s="9"/>
      <c r="D236" s="11">
        <v>221</v>
      </c>
      <c r="E236" s="25">
        <f aca="true" t="shared" si="5" ref="E236:E271">F236</f>
        <v>42722.68402777778</v>
      </c>
      <c r="F236" s="15">
        <f>'Countries and Timezone'!R223</f>
        <v>42722.68402777778</v>
      </c>
      <c r="G236" s="16" t="s">
        <v>84</v>
      </c>
      <c r="H236" s="10"/>
      <c r="I236" s="17"/>
      <c r="J236" s="29" t="s">
        <v>5</v>
      </c>
      <c r="K236" s="17"/>
      <c r="L236" s="10"/>
      <c r="M236" s="99" t="s">
        <v>59</v>
      </c>
      <c r="N236" s="10"/>
      <c r="O236" s="10"/>
      <c r="P236" s="10"/>
      <c r="Q236" s="177" t="s">
        <v>114</v>
      </c>
      <c r="R236" s="177"/>
      <c r="S236" s="177"/>
      <c r="T236" s="177"/>
      <c r="U236" s="177"/>
      <c r="V236" s="177"/>
      <c r="W236" s="177"/>
      <c r="X236" s="177"/>
      <c r="Y236" s="177"/>
      <c r="Z236" s="12"/>
      <c r="AA236" s="1"/>
      <c r="AB236"/>
      <c r="AC236"/>
      <c r="AD236"/>
      <c r="AE236"/>
      <c r="AF236"/>
      <c r="AG236"/>
      <c r="AH236"/>
      <c r="AI236"/>
      <c r="AJ236"/>
      <c r="AK236"/>
      <c r="AL236"/>
      <c r="AM236"/>
      <c r="AN236" s="35"/>
      <c r="AO236" s="12"/>
      <c r="AP236" s="2"/>
      <c r="DH236" s="7"/>
      <c r="DI236" s="13"/>
      <c r="DJ236" s="14"/>
      <c r="DK236" s="7"/>
    </row>
    <row r="237" spans="2:115" s="8" customFormat="1" ht="18" customHeight="1">
      <c r="B237" s="9"/>
      <c r="C237" s="9"/>
      <c r="D237" s="11">
        <v>222</v>
      </c>
      <c r="E237" s="25">
        <f t="shared" si="5"/>
        <v>42722.68402777778</v>
      </c>
      <c r="F237" s="15">
        <f>'Countries and Timezone'!R224</f>
        <v>42722.68402777778</v>
      </c>
      <c r="G237" s="16" t="s">
        <v>70</v>
      </c>
      <c r="H237" s="10"/>
      <c r="I237" s="17"/>
      <c r="J237" s="29" t="s">
        <v>5</v>
      </c>
      <c r="K237" s="17"/>
      <c r="L237" s="10"/>
      <c r="M237" s="99" t="s">
        <v>68</v>
      </c>
      <c r="N237" s="10"/>
      <c r="O237" s="10"/>
      <c r="P237" s="10"/>
      <c r="Q237" s="177" t="s">
        <v>137</v>
      </c>
      <c r="R237" s="177"/>
      <c r="S237" s="177"/>
      <c r="T237" s="177"/>
      <c r="U237" s="177"/>
      <c r="V237" s="177"/>
      <c r="W237" s="177"/>
      <c r="X237" s="177"/>
      <c r="Y237" s="177"/>
      <c r="Z237" s="12"/>
      <c r="AA237" s="1"/>
      <c r="AB237"/>
      <c r="AC237"/>
      <c r="AD237"/>
      <c r="AE237"/>
      <c r="AF237"/>
      <c r="AG237"/>
      <c r="AH237"/>
      <c r="AI237"/>
      <c r="AJ237"/>
      <c r="AK237"/>
      <c r="AL237"/>
      <c r="AM237"/>
      <c r="AN237" s="35"/>
      <c r="AO237" s="12"/>
      <c r="AP237" s="2"/>
      <c r="DH237" s="7"/>
      <c r="DI237" s="13"/>
      <c r="DJ237" s="14"/>
      <c r="DK237" s="7"/>
    </row>
    <row r="238" spans="2:115" s="8" customFormat="1" ht="18" customHeight="1">
      <c r="B238" s="9"/>
      <c r="C238" s="9"/>
      <c r="D238" s="11">
        <v>223</v>
      </c>
      <c r="E238" s="25">
        <f t="shared" si="5"/>
        <v>42722.854166666664</v>
      </c>
      <c r="F238" s="15">
        <f>'Countries and Timezone'!R225</f>
        <v>42722.854166666664</v>
      </c>
      <c r="G238" s="16" t="s">
        <v>85</v>
      </c>
      <c r="H238" s="10"/>
      <c r="I238" s="17"/>
      <c r="J238" s="29" t="s">
        <v>5</v>
      </c>
      <c r="K238" s="17"/>
      <c r="L238" s="10"/>
      <c r="M238" s="99" t="s">
        <v>72</v>
      </c>
      <c r="N238" s="10"/>
      <c r="O238" s="10"/>
      <c r="P238" s="10"/>
      <c r="Q238" s="177" t="s">
        <v>140</v>
      </c>
      <c r="R238" s="177"/>
      <c r="S238" s="177"/>
      <c r="T238" s="177"/>
      <c r="U238" s="177"/>
      <c r="V238" s="177"/>
      <c r="W238" s="177"/>
      <c r="X238" s="177"/>
      <c r="Y238" s="177"/>
      <c r="Z238" s="12"/>
      <c r="AA238" s="1"/>
      <c r="AB238"/>
      <c r="AC238"/>
      <c r="AD238"/>
      <c r="AE238"/>
      <c r="AF238"/>
      <c r="AG238"/>
      <c r="AH238"/>
      <c r="AI238"/>
      <c r="AJ238"/>
      <c r="AK238"/>
      <c r="AL238"/>
      <c r="AM238"/>
      <c r="AN238" s="35"/>
      <c r="AO238" s="12"/>
      <c r="AP238" s="2"/>
      <c r="DH238" s="7"/>
      <c r="DI238" s="13"/>
      <c r="DJ238" s="14"/>
      <c r="DK238" s="7"/>
    </row>
    <row r="239" spans="2:115" s="8" customFormat="1" ht="18" customHeight="1">
      <c r="B239" s="9"/>
      <c r="C239" s="9"/>
      <c r="D239" s="11">
        <v>224</v>
      </c>
      <c r="E239" s="25">
        <f t="shared" si="5"/>
        <v>42723.854166666664</v>
      </c>
      <c r="F239" s="15">
        <f>'Countries and Timezone'!R226</f>
        <v>42723.854166666664</v>
      </c>
      <c r="G239" s="16" t="s">
        <v>58</v>
      </c>
      <c r="H239" s="10"/>
      <c r="I239" s="17"/>
      <c r="J239" s="29"/>
      <c r="K239" s="17"/>
      <c r="L239" s="10"/>
      <c r="M239" s="100" t="s">
        <v>86</v>
      </c>
      <c r="N239" s="10"/>
      <c r="O239" s="10"/>
      <c r="P239" s="10"/>
      <c r="Q239" s="177" t="s">
        <v>128</v>
      </c>
      <c r="R239" s="177"/>
      <c r="S239" s="177"/>
      <c r="T239" s="177"/>
      <c r="U239" s="177"/>
      <c r="V239" s="177"/>
      <c r="W239" s="177"/>
      <c r="X239" s="177"/>
      <c r="Y239" s="177"/>
      <c r="Z239" s="12"/>
      <c r="AA239" s="1"/>
      <c r="AB239"/>
      <c r="AC239"/>
      <c r="AD239"/>
      <c r="AE239"/>
      <c r="AF239"/>
      <c r="AG239"/>
      <c r="AH239"/>
      <c r="AI239"/>
      <c r="AJ239"/>
      <c r="AK239"/>
      <c r="AL239"/>
      <c r="AM239"/>
      <c r="AN239" s="35"/>
      <c r="AO239" s="12"/>
      <c r="AP239" s="2"/>
      <c r="DH239" s="7"/>
      <c r="DI239" s="13"/>
      <c r="DJ239" s="14"/>
      <c r="DK239" s="7"/>
    </row>
    <row r="240" spans="2:115" s="8" customFormat="1" ht="18" customHeight="1">
      <c r="B240" s="9"/>
      <c r="C240" s="9"/>
      <c r="D240" s="11">
        <v>225</v>
      </c>
      <c r="E240" s="25">
        <f t="shared" si="5"/>
        <v>42726.850694444445</v>
      </c>
      <c r="F240" s="15">
        <f>'Countries and Timezone'!R227</f>
        <v>42726.850694444445</v>
      </c>
      <c r="G240" s="16" t="s">
        <v>80</v>
      </c>
      <c r="H240" s="10"/>
      <c r="I240" s="17"/>
      <c r="J240" s="29"/>
      <c r="K240" s="17"/>
      <c r="L240" s="10"/>
      <c r="M240" s="100" t="s">
        <v>75</v>
      </c>
      <c r="N240" s="10"/>
      <c r="O240" s="10"/>
      <c r="P240" s="10"/>
      <c r="Q240" s="177" t="s">
        <v>122</v>
      </c>
      <c r="R240" s="177"/>
      <c r="S240" s="177"/>
      <c r="T240" s="177"/>
      <c r="U240" s="177"/>
      <c r="V240" s="177"/>
      <c r="W240" s="177"/>
      <c r="X240" s="177"/>
      <c r="Y240" s="177"/>
      <c r="Z240" s="12"/>
      <c r="AA240" s="1"/>
      <c r="AB240"/>
      <c r="AC240"/>
      <c r="AD240"/>
      <c r="AE240"/>
      <c r="AF240"/>
      <c r="AG240"/>
      <c r="AH240"/>
      <c r="AI240"/>
      <c r="AJ240"/>
      <c r="AK240"/>
      <c r="AL240"/>
      <c r="AM240"/>
      <c r="AN240" s="35"/>
      <c r="AO240" s="12"/>
      <c r="AP240" s="2"/>
      <c r="DH240" s="7"/>
      <c r="DI240" s="13"/>
      <c r="DJ240" s="14"/>
      <c r="DK240" s="7"/>
    </row>
    <row r="241" spans="2:115" s="8" customFormat="1" ht="18" customHeight="1">
      <c r="B241" s="9"/>
      <c r="C241" s="9"/>
      <c r="D241" s="11">
        <v>226</v>
      </c>
      <c r="E241" s="25">
        <f t="shared" si="5"/>
        <v>42728.541666666664</v>
      </c>
      <c r="F241" s="15">
        <f>'Countries and Timezone'!R228</f>
        <v>42728.541666666664</v>
      </c>
      <c r="G241" s="16" t="s">
        <v>78</v>
      </c>
      <c r="H241" s="10"/>
      <c r="I241" s="17"/>
      <c r="J241" s="29"/>
      <c r="K241" s="17"/>
      <c r="L241" s="10"/>
      <c r="M241" s="100" t="s">
        <v>62</v>
      </c>
      <c r="N241" s="10"/>
      <c r="O241" s="10"/>
      <c r="P241" s="10"/>
      <c r="Q241" s="177" t="s">
        <v>130</v>
      </c>
      <c r="R241" s="177"/>
      <c r="S241" s="177"/>
      <c r="T241" s="177"/>
      <c r="U241" s="177"/>
      <c r="V241" s="177"/>
      <c r="W241" s="177"/>
      <c r="X241" s="177"/>
      <c r="Y241" s="177"/>
      <c r="Z241" s="12"/>
      <c r="AA241" s="1"/>
      <c r="AB241"/>
      <c r="AC241"/>
      <c r="AD241"/>
      <c r="AE241"/>
      <c r="AF241"/>
      <c r="AG241"/>
      <c r="AH241"/>
      <c r="AI241"/>
      <c r="AJ241"/>
      <c r="AK241"/>
      <c r="AL241"/>
      <c r="AM241"/>
      <c r="AN241" s="35"/>
      <c r="AO241" s="12"/>
      <c r="AP241" s="2"/>
      <c r="DH241" s="7"/>
      <c r="DI241" s="13"/>
      <c r="DJ241" s="14"/>
      <c r="DK241" s="7"/>
    </row>
    <row r="242" spans="2:115" s="8" customFormat="1" ht="18" customHeight="1">
      <c r="B242" s="9"/>
      <c r="C242" s="9"/>
      <c r="D242" s="11">
        <v>227</v>
      </c>
      <c r="E242" s="25">
        <f t="shared" si="5"/>
        <v>42728.541666666664</v>
      </c>
      <c r="F242" s="15">
        <f>'Countries and Timezone'!R229</f>
        <v>42728.541666666664</v>
      </c>
      <c r="G242" s="16" t="s">
        <v>61</v>
      </c>
      <c r="H242" s="10"/>
      <c r="I242" s="17"/>
      <c r="J242" s="29"/>
      <c r="K242" s="17"/>
      <c r="L242" s="10"/>
      <c r="M242" s="100" t="s">
        <v>58</v>
      </c>
      <c r="N242" s="10"/>
      <c r="O242" s="10"/>
      <c r="P242" s="10"/>
      <c r="Q242" s="177" t="s">
        <v>131</v>
      </c>
      <c r="R242" s="177"/>
      <c r="S242" s="177"/>
      <c r="T242" s="177"/>
      <c r="U242" s="177"/>
      <c r="V242" s="177"/>
      <c r="W242" s="177"/>
      <c r="X242" s="177"/>
      <c r="Y242" s="177"/>
      <c r="Z242" s="12"/>
      <c r="AA242" s="1"/>
      <c r="AB242"/>
      <c r="AC242"/>
      <c r="AD242"/>
      <c r="AE242"/>
      <c r="AF242"/>
      <c r="AG242"/>
      <c r="AH242"/>
      <c r="AI242"/>
      <c r="AJ242"/>
      <c r="AK242"/>
      <c r="AL242"/>
      <c r="AM242"/>
      <c r="AN242" s="35"/>
      <c r="AO242" s="12"/>
      <c r="AP242" s="2"/>
      <c r="DH242" s="7"/>
      <c r="DI242" s="13"/>
      <c r="DJ242" s="14"/>
      <c r="DK242" s="7"/>
    </row>
    <row r="243" spans="2:115" s="8" customFormat="1" ht="18" customHeight="1">
      <c r="B243" s="9"/>
      <c r="C243" s="9"/>
      <c r="D243" s="11">
        <v>228</v>
      </c>
      <c r="E243" s="25">
        <f t="shared" si="5"/>
        <v>42728.541666666664</v>
      </c>
      <c r="F243" s="15">
        <f>'Countries and Timezone'!R230</f>
        <v>42728.541666666664</v>
      </c>
      <c r="G243" s="16" t="s">
        <v>86</v>
      </c>
      <c r="H243" s="10"/>
      <c r="I243" s="17"/>
      <c r="J243" s="29"/>
      <c r="K243" s="17"/>
      <c r="L243" s="10"/>
      <c r="M243" s="100" t="s">
        <v>64</v>
      </c>
      <c r="N243" s="10"/>
      <c r="O243" s="10"/>
      <c r="P243" s="10"/>
      <c r="Q243" s="177" t="s">
        <v>139</v>
      </c>
      <c r="R243" s="177"/>
      <c r="S243" s="177"/>
      <c r="T243" s="177"/>
      <c r="U243" s="177"/>
      <c r="V243" s="177"/>
      <c r="W243" s="177"/>
      <c r="X243" s="177"/>
      <c r="Y243" s="177"/>
      <c r="Z243" s="12"/>
      <c r="AA243" s="1"/>
      <c r="AB243"/>
      <c r="AC243"/>
      <c r="AD243"/>
      <c r="AE243"/>
      <c r="AF243"/>
      <c r="AG243"/>
      <c r="AH243"/>
      <c r="AI243"/>
      <c r="AJ243"/>
      <c r="AK243"/>
      <c r="AL243"/>
      <c r="AM243"/>
      <c r="AN243" s="35"/>
      <c r="AO243" s="12"/>
      <c r="AP243" s="2"/>
      <c r="DH243" s="7"/>
      <c r="DI243" s="13"/>
      <c r="DJ243" s="14"/>
      <c r="DK243" s="7"/>
    </row>
    <row r="244" spans="2:115" s="8" customFormat="1" ht="18" customHeight="1">
      <c r="B244" s="9"/>
      <c r="C244" s="9"/>
      <c r="D244" s="11">
        <v>229</v>
      </c>
      <c r="E244" s="25">
        <f t="shared" si="5"/>
        <v>42728.541666666664</v>
      </c>
      <c r="F244" s="15">
        <f>'Countries and Timezone'!R231</f>
        <v>42728.541666666664</v>
      </c>
      <c r="G244" s="16" t="s">
        <v>68</v>
      </c>
      <c r="H244" s="10"/>
      <c r="I244" s="17"/>
      <c r="J244" s="29"/>
      <c r="K244" s="17"/>
      <c r="L244" s="10"/>
      <c r="M244" s="100" t="s">
        <v>74</v>
      </c>
      <c r="N244" s="10"/>
      <c r="O244" s="10"/>
      <c r="P244" s="10"/>
      <c r="Q244" s="177" t="s">
        <v>132</v>
      </c>
      <c r="R244" s="177"/>
      <c r="S244" s="177"/>
      <c r="T244" s="177"/>
      <c r="U244" s="177"/>
      <c r="V244" s="177"/>
      <c r="W244" s="177"/>
      <c r="X244" s="177"/>
      <c r="Y244" s="177"/>
      <c r="Z244" s="12"/>
      <c r="AA244" s="1"/>
      <c r="AB244"/>
      <c r="AC244"/>
      <c r="AD244"/>
      <c r="AE244"/>
      <c r="AF244"/>
      <c r="AG244"/>
      <c r="AH244"/>
      <c r="AI244"/>
      <c r="AJ244"/>
      <c r="AK244"/>
      <c r="AL244"/>
      <c r="AM244"/>
      <c r="AN244" s="35"/>
      <c r="AO244" s="12"/>
      <c r="AP244" s="2"/>
      <c r="DH244" s="7"/>
      <c r="DI244" s="13"/>
      <c r="DJ244" s="14"/>
      <c r="DK244" s="7"/>
    </row>
    <row r="245" spans="2:115" s="8" customFormat="1" ht="18" customHeight="1">
      <c r="B245" s="9"/>
      <c r="C245" s="9"/>
      <c r="D245" s="11">
        <v>230</v>
      </c>
      <c r="E245" s="25">
        <f t="shared" si="5"/>
        <v>42728.541666666664</v>
      </c>
      <c r="F245" s="15">
        <f>'Countries and Timezone'!R232</f>
        <v>42728.541666666664</v>
      </c>
      <c r="G245" s="16" t="s">
        <v>76</v>
      </c>
      <c r="H245" s="10"/>
      <c r="I245" s="17"/>
      <c r="J245" s="29"/>
      <c r="K245" s="17"/>
      <c r="L245" s="10"/>
      <c r="M245" s="100" t="s">
        <v>66</v>
      </c>
      <c r="N245" s="10"/>
      <c r="O245" s="10"/>
      <c r="P245" s="10"/>
      <c r="Q245" s="177" t="s">
        <v>141</v>
      </c>
      <c r="R245" s="177"/>
      <c r="S245" s="177"/>
      <c r="T245" s="177"/>
      <c r="U245" s="177"/>
      <c r="V245" s="177"/>
      <c r="W245" s="177"/>
      <c r="X245" s="177"/>
      <c r="Y245" s="177"/>
      <c r="Z245" s="12"/>
      <c r="AA245" s="1"/>
      <c r="AB245"/>
      <c r="AC245"/>
      <c r="AD245"/>
      <c r="AE245"/>
      <c r="AF245"/>
      <c r="AG245"/>
      <c r="AH245"/>
      <c r="AI245"/>
      <c r="AJ245"/>
      <c r="AK245"/>
      <c r="AL245"/>
      <c r="AM245"/>
      <c r="AN245" s="35"/>
      <c r="AO245" s="12"/>
      <c r="AP245" s="2"/>
      <c r="DH245" s="7"/>
      <c r="DI245" s="13"/>
      <c r="DJ245" s="14"/>
      <c r="DK245" s="7"/>
    </row>
    <row r="246" spans="2:115" s="8" customFormat="1" ht="18" customHeight="1">
      <c r="B246" s="9"/>
      <c r="C246" s="9"/>
      <c r="D246" s="11">
        <v>231</v>
      </c>
      <c r="E246" s="25">
        <f t="shared" si="5"/>
        <v>42728.541666666664</v>
      </c>
      <c r="F246" s="15">
        <f>'Countries and Timezone'!R233</f>
        <v>42728.541666666664</v>
      </c>
      <c r="G246" s="16" t="s">
        <v>154</v>
      </c>
      <c r="H246" s="10"/>
      <c r="I246" s="17"/>
      <c r="J246" s="29"/>
      <c r="K246" s="17"/>
      <c r="L246" s="10"/>
      <c r="M246" s="100" t="s">
        <v>67</v>
      </c>
      <c r="N246" s="10"/>
      <c r="O246" s="10"/>
      <c r="P246" s="10"/>
      <c r="Q246" s="177" t="s">
        <v>118</v>
      </c>
      <c r="R246" s="177"/>
      <c r="S246" s="177"/>
      <c r="T246" s="177"/>
      <c r="U246" s="177"/>
      <c r="V246" s="177"/>
      <c r="W246" s="177"/>
      <c r="X246" s="177"/>
      <c r="Y246" s="177"/>
      <c r="Z246" s="12"/>
      <c r="AA246" s="1"/>
      <c r="AB246"/>
      <c r="AC246"/>
      <c r="AD246"/>
      <c r="AE246"/>
      <c r="AF246"/>
      <c r="AG246"/>
      <c r="AH246"/>
      <c r="AI246"/>
      <c r="AJ246"/>
      <c r="AK246"/>
      <c r="AL246"/>
      <c r="AM246"/>
      <c r="AN246" s="35"/>
      <c r="AO246" s="12"/>
      <c r="AP246" s="2"/>
      <c r="DH246" s="7"/>
      <c r="DI246" s="13"/>
      <c r="DJ246" s="14"/>
      <c r="DK246" s="7"/>
    </row>
    <row r="247" spans="2:115" s="8" customFormat="1" ht="18" customHeight="1">
      <c r="B247" s="9"/>
      <c r="C247" s="9"/>
      <c r="D247" s="11">
        <v>232</v>
      </c>
      <c r="E247" s="25">
        <f t="shared" si="5"/>
        <v>42728.541666666664</v>
      </c>
      <c r="F247" s="15">
        <f>'Countries and Timezone'!R234</f>
        <v>42728.541666666664</v>
      </c>
      <c r="G247" s="16" t="s">
        <v>73</v>
      </c>
      <c r="H247" s="10"/>
      <c r="I247" s="17"/>
      <c r="J247" s="29"/>
      <c r="K247" s="17"/>
      <c r="L247" s="10"/>
      <c r="M247" s="100" t="s">
        <v>84</v>
      </c>
      <c r="N247" s="10"/>
      <c r="O247" s="10"/>
      <c r="P247" s="10"/>
      <c r="Q247" s="177" t="s">
        <v>133</v>
      </c>
      <c r="R247" s="177"/>
      <c r="S247" s="177"/>
      <c r="T247" s="177"/>
      <c r="U247" s="177"/>
      <c r="V247" s="177"/>
      <c r="W247" s="177"/>
      <c r="X247" s="177"/>
      <c r="Y247" s="177"/>
      <c r="Z247" s="12"/>
      <c r="AA247" s="1"/>
      <c r="AB247"/>
      <c r="AC247"/>
      <c r="AD247"/>
      <c r="AE247"/>
      <c r="AF247"/>
      <c r="AG247"/>
      <c r="AH247"/>
      <c r="AI247"/>
      <c r="AJ247"/>
      <c r="AK247"/>
      <c r="AL247"/>
      <c r="AM247"/>
      <c r="AN247" s="35"/>
      <c r="AO247" s="12"/>
      <c r="AP247" s="2"/>
      <c r="DH247" s="7"/>
      <c r="DI247" s="13"/>
      <c r="DJ247" s="14"/>
      <c r="DK247" s="7"/>
    </row>
    <row r="248" spans="2:115" s="8" customFormat="1" ht="18" customHeight="1">
      <c r="B248" s="9"/>
      <c r="C248" s="9"/>
      <c r="D248" s="11">
        <v>233</v>
      </c>
      <c r="E248" s="25">
        <f t="shared" si="5"/>
        <v>42728.541666666664</v>
      </c>
      <c r="F248" s="15">
        <f>'Countries and Timezone'!R235</f>
        <v>42728.541666666664</v>
      </c>
      <c r="G248" s="16" t="s">
        <v>60</v>
      </c>
      <c r="H248" s="10"/>
      <c r="I248" s="17"/>
      <c r="J248" s="29"/>
      <c r="K248" s="17"/>
      <c r="L248" s="10"/>
      <c r="M248" s="100" t="s">
        <v>71</v>
      </c>
      <c r="N248" s="10"/>
      <c r="O248" s="10"/>
      <c r="P248" s="10"/>
      <c r="Q248" s="177" t="s">
        <v>120</v>
      </c>
      <c r="R248" s="177"/>
      <c r="S248" s="177"/>
      <c r="T248" s="177"/>
      <c r="U248" s="177"/>
      <c r="V248" s="177"/>
      <c r="W248" s="177"/>
      <c r="X248" s="177"/>
      <c r="Y248" s="177"/>
      <c r="Z248" s="12"/>
      <c r="AA248" s="1"/>
      <c r="AB248"/>
      <c r="AC248"/>
      <c r="AD248"/>
      <c r="AE248"/>
      <c r="AF248"/>
      <c r="AG248"/>
      <c r="AH248"/>
      <c r="AI248"/>
      <c r="AJ248"/>
      <c r="AK248"/>
      <c r="AL248"/>
      <c r="AM248"/>
      <c r="AN248" s="35"/>
      <c r="AO248" s="12"/>
      <c r="AP248" s="2"/>
      <c r="DH248" s="7"/>
      <c r="DI248" s="13"/>
      <c r="DJ248" s="14"/>
      <c r="DK248" s="7"/>
    </row>
    <row r="249" spans="2:115" s="8" customFormat="1" ht="18" customHeight="1">
      <c r="B249" s="9"/>
      <c r="C249" s="9"/>
      <c r="D249" s="11">
        <v>234</v>
      </c>
      <c r="E249" s="25">
        <f t="shared" si="5"/>
        <v>42728.67013888889</v>
      </c>
      <c r="F249" s="15">
        <f>'Countries and Timezone'!R236</f>
        <v>42728.67013888889</v>
      </c>
      <c r="G249" s="16" t="s">
        <v>83</v>
      </c>
      <c r="H249" s="10"/>
      <c r="I249" s="17"/>
      <c r="J249" s="29"/>
      <c r="K249" s="17"/>
      <c r="L249" s="10"/>
      <c r="M249" s="100" t="s">
        <v>70</v>
      </c>
      <c r="N249" s="10"/>
      <c r="O249" s="10"/>
      <c r="P249" s="10"/>
      <c r="Q249" s="177" t="s">
        <v>136</v>
      </c>
      <c r="R249" s="177"/>
      <c r="S249" s="177"/>
      <c r="T249" s="177"/>
      <c r="U249" s="177"/>
      <c r="V249" s="177"/>
      <c r="W249" s="177"/>
      <c r="X249" s="177"/>
      <c r="Y249" s="177"/>
      <c r="Z249" s="12"/>
      <c r="AA249" s="1"/>
      <c r="AB249"/>
      <c r="AC249"/>
      <c r="AD249"/>
      <c r="AE249"/>
      <c r="AF249"/>
      <c r="AG249"/>
      <c r="AH249"/>
      <c r="AI249"/>
      <c r="AJ249"/>
      <c r="AK249"/>
      <c r="AL249"/>
      <c r="AM249"/>
      <c r="AN249" s="35"/>
      <c r="AO249" s="12"/>
      <c r="AP249" s="2"/>
      <c r="DH249" s="7"/>
      <c r="DI249" s="13"/>
      <c r="DJ249" s="14"/>
      <c r="DK249" s="7"/>
    </row>
    <row r="250" spans="2:115" s="8" customFormat="1" ht="18" customHeight="1">
      <c r="B250" s="9"/>
      <c r="C250" s="9"/>
      <c r="D250" s="11">
        <v>235</v>
      </c>
      <c r="E250" s="25">
        <f t="shared" si="5"/>
        <v>42728.68402777778</v>
      </c>
      <c r="F250" s="15">
        <f>'Countries and Timezone'!R237</f>
        <v>42728.68402777778</v>
      </c>
      <c r="G250" s="16" t="s">
        <v>88</v>
      </c>
      <c r="H250" s="10"/>
      <c r="I250" s="17"/>
      <c r="J250" s="29"/>
      <c r="K250" s="17"/>
      <c r="L250" s="10"/>
      <c r="M250" s="100" t="s">
        <v>87</v>
      </c>
      <c r="N250" s="10"/>
      <c r="O250" s="10"/>
      <c r="P250" s="10"/>
      <c r="Q250" s="177" t="s">
        <v>135</v>
      </c>
      <c r="R250" s="177"/>
      <c r="S250" s="177"/>
      <c r="T250" s="177"/>
      <c r="U250" s="177"/>
      <c r="V250" s="177"/>
      <c r="W250" s="177"/>
      <c r="X250" s="177"/>
      <c r="Y250" s="177"/>
      <c r="Z250" s="12"/>
      <c r="AA250" s="1"/>
      <c r="AB250"/>
      <c r="AC250"/>
      <c r="AD250"/>
      <c r="AE250"/>
      <c r="AF250"/>
      <c r="AG250"/>
      <c r="AH250"/>
      <c r="AI250"/>
      <c r="AJ250"/>
      <c r="AK250"/>
      <c r="AL250"/>
      <c r="AM250"/>
      <c r="AN250" s="35"/>
      <c r="AO250" s="12"/>
      <c r="AP250" s="2"/>
      <c r="DH250" s="7"/>
      <c r="DI250" s="13"/>
      <c r="DJ250" s="14"/>
      <c r="DK250" s="7"/>
    </row>
    <row r="251" spans="2:115" s="8" customFormat="1" ht="18" customHeight="1">
      <c r="B251" s="9"/>
      <c r="C251" s="9"/>
      <c r="D251" s="11">
        <v>236</v>
      </c>
      <c r="E251" s="25">
        <f t="shared" si="5"/>
        <v>42728.68402777778</v>
      </c>
      <c r="F251" s="15">
        <f>'Countries and Timezone'!R238</f>
        <v>42728.68402777778</v>
      </c>
      <c r="G251" s="16" t="s">
        <v>147</v>
      </c>
      <c r="H251" s="10"/>
      <c r="I251" s="17"/>
      <c r="J251" s="29"/>
      <c r="K251" s="17"/>
      <c r="L251" s="10"/>
      <c r="M251" s="100" t="s">
        <v>79</v>
      </c>
      <c r="N251" s="10"/>
      <c r="O251" s="10"/>
      <c r="P251" s="10"/>
      <c r="Q251" s="177" t="s">
        <v>124</v>
      </c>
      <c r="R251" s="177"/>
      <c r="S251" s="177"/>
      <c r="T251" s="177"/>
      <c r="U251" s="177"/>
      <c r="V251" s="177"/>
      <c r="W251" s="177"/>
      <c r="X251" s="177"/>
      <c r="Y251" s="177"/>
      <c r="Z251" s="12"/>
      <c r="AA251" s="1"/>
      <c r="AB251"/>
      <c r="AC251"/>
      <c r="AD251"/>
      <c r="AE251"/>
      <c r="AF251"/>
      <c r="AG251"/>
      <c r="AH251"/>
      <c r="AI251"/>
      <c r="AJ251"/>
      <c r="AK251"/>
      <c r="AL251"/>
      <c r="AM251"/>
      <c r="AN251" s="35"/>
      <c r="AO251" s="12"/>
      <c r="AP251" s="2"/>
      <c r="DH251" s="7"/>
      <c r="DI251" s="13"/>
      <c r="DJ251" s="14"/>
      <c r="DK251" s="7"/>
    </row>
    <row r="252" spans="2:115" s="8" customFormat="1" ht="18" customHeight="1">
      <c r="B252" s="9"/>
      <c r="C252" s="9"/>
      <c r="D252" s="11">
        <v>237</v>
      </c>
      <c r="E252" s="25">
        <f t="shared" si="5"/>
        <v>42728.850694444445</v>
      </c>
      <c r="F252" s="15">
        <f>'Countries and Timezone'!R239</f>
        <v>42728.850694444445</v>
      </c>
      <c r="G252" s="16" t="s">
        <v>72</v>
      </c>
      <c r="H252" s="10"/>
      <c r="I252" s="17"/>
      <c r="J252" s="29"/>
      <c r="K252" s="17"/>
      <c r="L252" s="10"/>
      <c r="M252" s="100" t="s">
        <v>65</v>
      </c>
      <c r="N252" s="10"/>
      <c r="O252" s="10"/>
      <c r="P252" s="10"/>
      <c r="Q252" s="177" t="s">
        <v>117</v>
      </c>
      <c r="R252" s="177"/>
      <c r="S252" s="177"/>
      <c r="T252" s="177"/>
      <c r="U252" s="177"/>
      <c r="V252" s="177"/>
      <c r="W252" s="177"/>
      <c r="X252" s="177"/>
      <c r="Y252" s="177"/>
      <c r="Z252" s="12"/>
      <c r="AA252" s="1"/>
      <c r="AB252"/>
      <c r="AC252"/>
      <c r="AD252"/>
      <c r="AE252"/>
      <c r="AF252"/>
      <c r="AG252"/>
      <c r="AH252"/>
      <c r="AI252"/>
      <c r="AJ252"/>
      <c r="AK252"/>
      <c r="AL252"/>
      <c r="AM252"/>
      <c r="AN252" s="35"/>
      <c r="AO252" s="12"/>
      <c r="AP252" s="2"/>
      <c r="DH252" s="7"/>
      <c r="DI252" s="13"/>
      <c r="DJ252" s="14"/>
      <c r="DK252" s="7"/>
    </row>
    <row r="253" spans="2:115" s="8" customFormat="1" ht="18" customHeight="1">
      <c r="B253" s="9"/>
      <c r="C253" s="9"/>
      <c r="D253" s="11">
        <v>238</v>
      </c>
      <c r="E253" s="25">
        <f t="shared" si="5"/>
        <v>42729.6875</v>
      </c>
      <c r="F253" s="15">
        <f>'Countries and Timezone'!R240</f>
        <v>42729.6875</v>
      </c>
      <c r="G253" s="16" t="s">
        <v>63</v>
      </c>
      <c r="H253" s="10"/>
      <c r="I253" s="17"/>
      <c r="J253" s="29"/>
      <c r="K253" s="17"/>
      <c r="L253" s="10"/>
      <c r="M253" s="100" t="s">
        <v>85</v>
      </c>
      <c r="N253" s="10"/>
      <c r="O253" s="10"/>
      <c r="P253" s="10"/>
      <c r="Q253" s="177" t="s">
        <v>134</v>
      </c>
      <c r="R253" s="177"/>
      <c r="S253" s="177"/>
      <c r="T253" s="177"/>
      <c r="U253" s="177"/>
      <c r="V253" s="177"/>
      <c r="W253" s="177"/>
      <c r="X253" s="177"/>
      <c r="Y253" s="177"/>
      <c r="Z253" s="12"/>
      <c r="AA253" s="1"/>
      <c r="AB253"/>
      <c r="AC253"/>
      <c r="AD253"/>
      <c r="AE253"/>
      <c r="AF253"/>
      <c r="AG253"/>
      <c r="AH253"/>
      <c r="AI253"/>
      <c r="AJ253"/>
      <c r="AK253"/>
      <c r="AL253"/>
      <c r="AM253"/>
      <c r="AN253" s="35"/>
      <c r="AO253" s="12"/>
      <c r="AP253" s="2"/>
      <c r="DH253" s="7"/>
      <c r="DI253" s="13"/>
      <c r="DJ253" s="14"/>
      <c r="DK253" s="7"/>
    </row>
    <row r="254" spans="2:115" s="8" customFormat="1" ht="18" customHeight="1">
      <c r="B254" s="9"/>
      <c r="C254" s="9"/>
      <c r="D254" s="11">
        <v>239</v>
      </c>
      <c r="E254" s="25">
        <f t="shared" si="5"/>
        <v>42729.854166666664</v>
      </c>
      <c r="F254" s="15">
        <f>'Countries and Timezone'!R241</f>
        <v>42729.854166666664</v>
      </c>
      <c r="G254" s="16" t="s">
        <v>59</v>
      </c>
      <c r="H254" s="10"/>
      <c r="I254" s="17"/>
      <c r="J254" s="29"/>
      <c r="K254" s="17"/>
      <c r="L254" s="10"/>
      <c r="M254" s="100" t="s">
        <v>69</v>
      </c>
      <c r="N254" s="10"/>
      <c r="O254" s="10"/>
      <c r="P254" s="10"/>
      <c r="Q254" s="177" t="s">
        <v>119</v>
      </c>
      <c r="R254" s="177"/>
      <c r="S254" s="177"/>
      <c r="T254" s="177"/>
      <c r="U254" s="177"/>
      <c r="V254" s="177"/>
      <c r="W254" s="177"/>
      <c r="X254" s="177"/>
      <c r="Y254" s="177"/>
      <c r="Z254" s="12"/>
      <c r="AA254" s="1"/>
      <c r="AB254"/>
      <c r="AC254"/>
      <c r="AD254"/>
      <c r="AE254"/>
      <c r="AF254"/>
      <c r="AG254"/>
      <c r="AH254"/>
      <c r="AI254"/>
      <c r="AJ254"/>
      <c r="AK254"/>
      <c r="AL254"/>
      <c r="AM254"/>
      <c r="AN254" s="35"/>
      <c r="AO254" s="12"/>
      <c r="AP254" s="2"/>
      <c r="DH254" s="7"/>
      <c r="DI254" s="13"/>
      <c r="DJ254" s="14"/>
      <c r="DK254" s="7"/>
    </row>
    <row r="255" spans="2:115" s="8" customFormat="1" ht="18" customHeight="1">
      <c r="B255" s="9"/>
      <c r="C255" s="9"/>
      <c r="D255" s="11">
        <v>240</v>
      </c>
      <c r="E255" s="25">
        <f t="shared" si="5"/>
        <v>42730.854166666664</v>
      </c>
      <c r="F255" s="15">
        <f>'Countries and Timezone'!R242</f>
        <v>42730.854166666664</v>
      </c>
      <c r="G255" s="16" t="s">
        <v>82</v>
      </c>
      <c r="H255" s="10"/>
      <c r="I255" s="17"/>
      <c r="J255" s="29"/>
      <c r="K255" s="17"/>
      <c r="L255" s="10"/>
      <c r="M255" s="100" t="s">
        <v>81</v>
      </c>
      <c r="N255" s="10"/>
      <c r="O255" s="10"/>
      <c r="P255" s="10"/>
      <c r="Q255" s="177" t="s">
        <v>125</v>
      </c>
      <c r="R255" s="177"/>
      <c r="S255" s="177"/>
      <c r="T255" s="177"/>
      <c r="U255" s="177"/>
      <c r="V255" s="177"/>
      <c r="W255" s="177"/>
      <c r="X255" s="177"/>
      <c r="Y255" s="177"/>
      <c r="Z255" s="12"/>
      <c r="AA255" s="1"/>
      <c r="AB255"/>
      <c r="AC255"/>
      <c r="AD255"/>
      <c r="AE255"/>
      <c r="AF255"/>
      <c r="AG255"/>
      <c r="AH255"/>
      <c r="AI255"/>
      <c r="AJ255"/>
      <c r="AK255"/>
      <c r="AL255"/>
      <c r="AM255"/>
      <c r="AN255" s="35"/>
      <c r="AO255" s="12"/>
      <c r="AP255" s="2"/>
      <c r="DH255" s="7"/>
      <c r="DI255" s="13"/>
      <c r="DJ255" s="14"/>
      <c r="DK255" s="7"/>
    </row>
    <row r="256" spans="2:115" s="8" customFormat="1" ht="18" customHeight="1">
      <c r="B256" s="9"/>
      <c r="C256" s="9"/>
      <c r="D256" s="11">
        <v>241</v>
      </c>
      <c r="E256" s="25">
        <f t="shared" si="5"/>
        <v>42736.5625</v>
      </c>
      <c r="F256" s="15">
        <f>'Countries and Timezone'!R243</f>
        <v>42736.5625</v>
      </c>
      <c r="G256" s="16" t="s">
        <v>71</v>
      </c>
      <c r="H256" s="10"/>
      <c r="I256" s="17"/>
      <c r="J256" s="29"/>
      <c r="K256" s="17"/>
      <c r="L256" s="10"/>
      <c r="M256" s="100" t="s">
        <v>61</v>
      </c>
      <c r="N256" s="10"/>
      <c r="O256" s="10"/>
      <c r="P256" s="10"/>
      <c r="Q256" s="177" t="s">
        <v>115</v>
      </c>
      <c r="R256" s="177"/>
      <c r="S256" s="177"/>
      <c r="T256" s="177"/>
      <c r="U256" s="177"/>
      <c r="V256" s="177"/>
      <c r="W256" s="177"/>
      <c r="X256" s="177"/>
      <c r="Y256" s="177"/>
      <c r="Z256" s="12"/>
      <c r="AA256" s="1"/>
      <c r="AB256"/>
      <c r="AC256"/>
      <c r="AD256"/>
      <c r="AE256"/>
      <c r="AF256"/>
      <c r="AG256"/>
      <c r="AH256"/>
      <c r="AI256"/>
      <c r="AJ256"/>
      <c r="AK256"/>
      <c r="AL256"/>
      <c r="AM256"/>
      <c r="AN256" s="35"/>
      <c r="AO256" s="12"/>
      <c r="AP256" s="2"/>
      <c r="DH256" s="7"/>
      <c r="DI256" s="13"/>
      <c r="DJ256" s="14"/>
      <c r="DK256" s="7"/>
    </row>
    <row r="257" spans="2:115" s="8" customFormat="1" ht="18" customHeight="1">
      <c r="B257" s="9"/>
      <c r="C257" s="9"/>
      <c r="D257" s="11">
        <v>242</v>
      </c>
      <c r="E257" s="25">
        <f t="shared" si="5"/>
        <v>42736.5625</v>
      </c>
      <c r="F257" s="15">
        <f>'Countries and Timezone'!R244</f>
        <v>42736.5625</v>
      </c>
      <c r="G257" s="16" t="s">
        <v>63</v>
      </c>
      <c r="H257" s="10"/>
      <c r="I257" s="17"/>
      <c r="J257" s="29"/>
      <c r="K257" s="17"/>
      <c r="L257" s="10"/>
      <c r="M257" s="100" t="s">
        <v>72</v>
      </c>
      <c r="N257" s="10"/>
      <c r="O257" s="10"/>
      <c r="P257" s="10"/>
      <c r="Q257" s="177" t="s">
        <v>140</v>
      </c>
      <c r="R257" s="177"/>
      <c r="S257" s="177"/>
      <c r="T257" s="177"/>
      <c r="U257" s="177"/>
      <c r="V257" s="177"/>
      <c r="W257" s="177"/>
      <c r="X257" s="177"/>
      <c r="Y257" s="177"/>
      <c r="Z257" s="12"/>
      <c r="AA257" s="1"/>
      <c r="AB257"/>
      <c r="AC257"/>
      <c r="AD257"/>
      <c r="AE257"/>
      <c r="AF257"/>
      <c r="AG257"/>
      <c r="AH257"/>
      <c r="AI257"/>
      <c r="AJ257"/>
      <c r="AK257"/>
      <c r="AL257"/>
      <c r="AM257"/>
      <c r="AN257" s="35"/>
      <c r="AO257" s="12"/>
      <c r="AP257" s="2"/>
      <c r="DH257" s="7"/>
      <c r="DI257" s="13"/>
      <c r="DJ257" s="14"/>
      <c r="DK257" s="7"/>
    </row>
    <row r="258" spans="2:115" s="8" customFormat="1" ht="18" customHeight="1">
      <c r="B258" s="9"/>
      <c r="C258" s="9"/>
      <c r="D258" s="11">
        <v>243</v>
      </c>
      <c r="E258" s="25">
        <f t="shared" si="5"/>
        <v>42736.5625</v>
      </c>
      <c r="F258" s="15">
        <f>'Countries and Timezone'!R245</f>
        <v>42736.5625</v>
      </c>
      <c r="G258" s="16" t="s">
        <v>58</v>
      </c>
      <c r="H258" s="10"/>
      <c r="I258" s="17"/>
      <c r="J258" s="29"/>
      <c r="K258" s="17"/>
      <c r="L258" s="10"/>
      <c r="M258" s="100" t="s">
        <v>60</v>
      </c>
      <c r="N258" s="10"/>
      <c r="O258" s="10"/>
      <c r="P258" s="10"/>
      <c r="Q258" s="177" t="s">
        <v>143</v>
      </c>
      <c r="R258" s="177"/>
      <c r="S258" s="177"/>
      <c r="T258" s="177"/>
      <c r="U258" s="177"/>
      <c r="V258" s="177"/>
      <c r="W258" s="177"/>
      <c r="X258" s="177"/>
      <c r="Y258" s="177"/>
      <c r="Z258" s="12"/>
      <c r="AA258" s="1"/>
      <c r="AB258"/>
      <c r="AC258"/>
      <c r="AD258"/>
      <c r="AE258"/>
      <c r="AF258"/>
      <c r="AG258"/>
      <c r="AH258"/>
      <c r="AI258"/>
      <c r="AJ258"/>
      <c r="AK258"/>
      <c r="AL258"/>
      <c r="AM258"/>
      <c r="AN258" s="35"/>
      <c r="AO258" s="12"/>
      <c r="AP258" s="2"/>
      <c r="DH258" s="7"/>
      <c r="DI258" s="13"/>
      <c r="DJ258" s="14"/>
      <c r="DK258" s="7"/>
    </row>
    <row r="259" spans="2:115" s="8" customFormat="1" ht="18" customHeight="1">
      <c r="B259" s="9"/>
      <c r="C259" s="9"/>
      <c r="D259" s="11">
        <v>244</v>
      </c>
      <c r="E259" s="25">
        <f t="shared" si="5"/>
        <v>42736.5625</v>
      </c>
      <c r="F259" s="15">
        <f>'Countries and Timezone'!R246</f>
        <v>42736.5625</v>
      </c>
      <c r="G259" s="16" t="s">
        <v>65</v>
      </c>
      <c r="H259" s="10"/>
      <c r="I259" s="17"/>
      <c r="J259" s="29"/>
      <c r="K259" s="17"/>
      <c r="L259" s="10"/>
      <c r="M259" s="100" t="s">
        <v>77</v>
      </c>
      <c r="N259" s="10"/>
      <c r="O259" s="10"/>
      <c r="P259" s="10"/>
      <c r="Q259" s="177" t="s">
        <v>123</v>
      </c>
      <c r="R259" s="177"/>
      <c r="S259" s="177"/>
      <c r="T259" s="177"/>
      <c r="U259" s="177"/>
      <c r="V259" s="177"/>
      <c r="W259" s="177"/>
      <c r="X259" s="177"/>
      <c r="Y259" s="177"/>
      <c r="Z259" s="12"/>
      <c r="AA259" s="1"/>
      <c r="AB259"/>
      <c r="AC259"/>
      <c r="AD259"/>
      <c r="AE259"/>
      <c r="AF259"/>
      <c r="AG259"/>
      <c r="AH259"/>
      <c r="AI259"/>
      <c r="AJ259"/>
      <c r="AK259"/>
      <c r="AL259"/>
      <c r="AM259"/>
      <c r="AN259" s="35"/>
      <c r="AO259" s="12"/>
      <c r="AP259" s="2"/>
      <c r="DH259" s="7"/>
      <c r="DI259" s="13"/>
      <c r="DJ259" s="14"/>
      <c r="DK259" s="7"/>
    </row>
    <row r="260" spans="2:115" s="8" customFormat="1" ht="18" customHeight="1">
      <c r="B260" s="9"/>
      <c r="C260" s="9"/>
      <c r="D260" s="11">
        <v>245</v>
      </c>
      <c r="E260" s="25">
        <f t="shared" si="5"/>
        <v>42736.5625</v>
      </c>
      <c r="F260" s="15">
        <f>'Countries and Timezone'!R247</f>
        <v>42736.5625</v>
      </c>
      <c r="G260" s="16" t="s">
        <v>80</v>
      </c>
      <c r="H260" s="10"/>
      <c r="I260" s="17"/>
      <c r="J260" s="29"/>
      <c r="K260" s="17"/>
      <c r="L260" s="10"/>
      <c r="M260" s="100" t="s">
        <v>86</v>
      </c>
      <c r="N260" s="10"/>
      <c r="O260" s="10"/>
      <c r="P260" s="10"/>
      <c r="Q260" s="177" t="s">
        <v>128</v>
      </c>
      <c r="R260" s="177"/>
      <c r="S260" s="177"/>
      <c r="T260" s="177"/>
      <c r="U260" s="177"/>
      <c r="V260" s="177"/>
      <c r="W260" s="177"/>
      <c r="X260" s="177"/>
      <c r="Y260" s="177"/>
      <c r="Z260" s="12"/>
      <c r="AA260" s="1"/>
      <c r="AB260"/>
      <c r="AC260"/>
      <c r="AD260"/>
      <c r="AE260"/>
      <c r="AF260"/>
      <c r="AG260"/>
      <c r="AH260"/>
      <c r="AI260"/>
      <c r="AJ260"/>
      <c r="AK260"/>
      <c r="AL260"/>
      <c r="AM260"/>
      <c r="AN260" s="35"/>
      <c r="AO260" s="12"/>
      <c r="AP260" s="2"/>
      <c r="DH260" s="7"/>
      <c r="DI260" s="13"/>
      <c r="DJ260" s="14"/>
      <c r="DK260" s="7"/>
    </row>
    <row r="261" spans="2:115" s="8" customFormat="1" ht="18" customHeight="1">
      <c r="B261" s="9"/>
      <c r="C261" s="9"/>
      <c r="D261" s="11">
        <v>246</v>
      </c>
      <c r="E261" s="25">
        <f t="shared" si="5"/>
        <v>42736.5625</v>
      </c>
      <c r="F261" s="15">
        <f>'Countries and Timezone'!R248</f>
        <v>42736.5625</v>
      </c>
      <c r="G261" s="16" t="s">
        <v>66</v>
      </c>
      <c r="H261" s="10"/>
      <c r="I261" s="17"/>
      <c r="J261" s="29"/>
      <c r="K261" s="17"/>
      <c r="L261" s="10"/>
      <c r="M261" s="100" t="s">
        <v>82</v>
      </c>
      <c r="N261" s="10"/>
      <c r="O261" s="10"/>
      <c r="P261" s="10"/>
      <c r="Q261" s="177" t="s">
        <v>148</v>
      </c>
      <c r="R261" s="177"/>
      <c r="S261" s="177"/>
      <c r="T261" s="177"/>
      <c r="U261" s="177"/>
      <c r="V261" s="177"/>
      <c r="W261" s="177"/>
      <c r="X261" s="177"/>
      <c r="Y261" s="177"/>
      <c r="Z261" s="12"/>
      <c r="AA261" s="1"/>
      <c r="AB261"/>
      <c r="AC261"/>
      <c r="AD261"/>
      <c r="AE261"/>
      <c r="AF261"/>
      <c r="AG261"/>
      <c r="AH261"/>
      <c r="AI261"/>
      <c r="AJ261"/>
      <c r="AK261"/>
      <c r="AL261"/>
      <c r="AM261"/>
      <c r="AN261" s="35"/>
      <c r="AO261" s="12"/>
      <c r="AP261" s="2"/>
      <c r="DH261" s="7"/>
      <c r="DI261" s="13"/>
      <c r="DJ261" s="14"/>
      <c r="DK261" s="7"/>
    </row>
    <row r="262" spans="2:115" s="8" customFormat="1" ht="18" customHeight="1">
      <c r="B262" s="9"/>
      <c r="C262" s="9"/>
      <c r="D262" s="11">
        <v>247</v>
      </c>
      <c r="E262" s="25">
        <f t="shared" si="5"/>
        <v>42736.5625</v>
      </c>
      <c r="F262" s="15">
        <f>'Countries and Timezone'!R249</f>
        <v>42736.5625</v>
      </c>
      <c r="G262" s="16" t="s">
        <v>67</v>
      </c>
      <c r="H262" s="10"/>
      <c r="I262" s="17"/>
      <c r="J262" s="29"/>
      <c r="K262" s="17"/>
      <c r="L262" s="10"/>
      <c r="M262" s="100" t="s">
        <v>83</v>
      </c>
      <c r="N262" s="10"/>
      <c r="O262" s="10"/>
      <c r="P262" s="10"/>
      <c r="Q262" s="177" t="s">
        <v>126</v>
      </c>
      <c r="R262" s="177"/>
      <c r="S262" s="177"/>
      <c r="T262" s="177"/>
      <c r="U262" s="177"/>
      <c r="V262" s="177"/>
      <c r="W262" s="177"/>
      <c r="X262" s="177"/>
      <c r="Y262" s="177"/>
      <c r="Z262" s="12"/>
      <c r="AA262" s="1"/>
      <c r="AB262"/>
      <c r="AC262"/>
      <c r="AD262"/>
      <c r="AE262"/>
      <c r="AF262"/>
      <c r="AG262"/>
      <c r="AH262"/>
      <c r="AI262"/>
      <c r="AJ262"/>
      <c r="AK262"/>
      <c r="AL262"/>
      <c r="AM262"/>
      <c r="AN262" s="35"/>
      <c r="AO262" s="12"/>
      <c r="AP262" s="2"/>
      <c r="DH262" s="7"/>
      <c r="DI262" s="13"/>
      <c r="DJ262" s="14"/>
      <c r="DK262" s="7"/>
    </row>
    <row r="263" spans="2:115" s="8" customFormat="1" ht="18" customHeight="1">
      <c r="B263" s="9"/>
      <c r="C263" s="9"/>
      <c r="D263" s="11">
        <v>248</v>
      </c>
      <c r="E263" s="25">
        <f t="shared" si="5"/>
        <v>42736.5625</v>
      </c>
      <c r="F263" s="15">
        <f>'Countries and Timezone'!R250</f>
        <v>42736.5625</v>
      </c>
      <c r="G263" s="16" t="s">
        <v>84</v>
      </c>
      <c r="H263" s="10"/>
      <c r="I263" s="17"/>
      <c r="J263" s="29"/>
      <c r="K263" s="17"/>
      <c r="L263" s="10"/>
      <c r="M263" s="100" t="s">
        <v>78</v>
      </c>
      <c r="N263" s="10"/>
      <c r="O263" s="10"/>
      <c r="P263" s="10"/>
      <c r="Q263" s="177" t="s">
        <v>142</v>
      </c>
      <c r="R263" s="177"/>
      <c r="S263" s="177"/>
      <c r="T263" s="177"/>
      <c r="U263" s="177"/>
      <c r="V263" s="177"/>
      <c r="W263" s="177"/>
      <c r="X263" s="177"/>
      <c r="Y263" s="177"/>
      <c r="Z263" s="12"/>
      <c r="AA263" s="1"/>
      <c r="AB263"/>
      <c r="AC263"/>
      <c r="AD263"/>
      <c r="AE263"/>
      <c r="AF263"/>
      <c r="AG263"/>
      <c r="AH263"/>
      <c r="AI263"/>
      <c r="AJ263"/>
      <c r="AK263"/>
      <c r="AL263"/>
      <c r="AM263"/>
      <c r="AN263" s="35"/>
      <c r="AO263" s="12"/>
      <c r="AP263" s="2"/>
      <c r="DH263" s="7"/>
      <c r="DI263" s="13"/>
      <c r="DJ263" s="14"/>
      <c r="DK263" s="7"/>
    </row>
    <row r="264" spans="2:115" s="8" customFormat="1" ht="18" customHeight="1">
      <c r="B264" s="9"/>
      <c r="C264" s="9"/>
      <c r="D264" s="11">
        <v>249</v>
      </c>
      <c r="E264" s="25">
        <f t="shared" si="5"/>
        <v>42736.5625</v>
      </c>
      <c r="F264" s="15">
        <f>'Countries and Timezone'!R251</f>
        <v>42736.5625</v>
      </c>
      <c r="G264" s="16" t="s">
        <v>64</v>
      </c>
      <c r="H264" s="10"/>
      <c r="I264" s="17"/>
      <c r="J264" s="29"/>
      <c r="K264" s="17"/>
      <c r="L264" s="10"/>
      <c r="M264" s="100" t="s">
        <v>76</v>
      </c>
      <c r="N264" s="10"/>
      <c r="O264" s="10"/>
      <c r="P264" s="10"/>
      <c r="Q264" s="177" t="s">
        <v>138</v>
      </c>
      <c r="R264" s="177"/>
      <c r="S264" s="177"/>
      <c r="T264" s="177"/>
      <c r="U264" s="177"/>
      <c r="V264" s="177"/>
      <c r="W264" s="177"/>
      <c r="X264" s="177"/>
      <c r="Y264" s="177"/>
      <c r="Z264" s="12"/>
      <c r="AA264" s="1"/>
      <c r="AB264"/>
      <c r="AC264"/>
      <c r="AD264"/>
      <c r="AE264"/>
      <c r="AF264"/>
      <c r="AG264"/>
      <c r="AH264"/>
      <c r="AI264"/>
      <c r="AJ264"/>
      <c r="AK264"/>
      <c r="AL264"/>
      <c r="AM264"/>
      <c r="AN264" s="35"/>
      <c r="AO264" s="12"/>
      <c r="AP264" s="2"/>
      <c r="DH264" s="7"/>
      <c r="DI264" s="13"/>
      <c r="DJ264" s="14"/>
      <c r="DK264" s="7"/>
    </row>
    <row r="265" spans="2:115" s="8" customFormat="1" ht="18" customHeight="1">
      <c r="B265" s="9"/>
      <c r="C265" s="9"/>
      <c r="D265" s="11">
        <v>250</v>
      </c>
      <c r="E265" s="25">
        <f t="shared" si="5"/>
        <v>42736.5625</v>
      </c>
      <c r="F265" s="15">
        <f>'Countries and Timezone'!R252</f>
        <v>42736.5625</v>
      </c>
      <c r="G265" s="16" t="s">
        <v>62</v>
      </c>
      <c r="H265" s="10"/>
      <c r="I265" s="17"/>
      <c r="J265" s="29"/>
      <c r="K265" s="17"/>
      <c r="L265" s="10"/>
      <c r="M265" s="100" t="s">
        <v>73</v>
      </c>
      <c r="N265" s="10"/>
      <c r="O265" s="10"/>
      <c r="P265" s="10"/>
      <c r="Q265" s="177" t="s">
        <v>121</v>
      </c>
      <c r="R265" s="177"/>
      <c r="S265" s="177"/>
      <c r="T265" s="177"/>
      <c r="U265" s="177"/>
      <c r="V265" s="177"/>
      <c r="W265" s="177"/>
      <c r="X265" s="177"/>
      <c r="Y265" s="177"/>
      <c r="Z265" s="12"/>
      <c r="AA265" s="1"/>
      <c r="AB265"/>
      <c r="AC265"/>
      <c r="AD265"/>
      <c r="AE265"/>
      <c r="AF265"/>
      <c r="AG265"/>
      <c r="AH265"/>
      <c r="AI265"/>
      <c r="AJ265"/>
      <c r="AK265"/>
      <c r="AL265"/>
      <c r="AM265"/>
      <c r="AN265" s="35"/>
      <c r="AO265" s="12"/>
      <c r="AP265" s="2"/>
      <c r="DH265" s="7"/>
      <c r="DI265" s="13"/>
      <c r="DJ265" s="14"/>
      <c r="DK265" s="7"/>
    </row>
    <row r="266" spans="2:115" s="8" customFormat="1" ht="18" customHeight="1">
      <c r="B266" s="9"/>
      <c r="C266" s="9"/>
      <c r="D266" s="11">
        <v>251</v>
      </c>
      <c r="E266" s="25">
        <f t="shared" si="5"/>
        <v>42736.5625</v>
      </c>
      <c r="F266" s="15">
        <f>'Countries and Timezone'!R253</f>
        <v>42736.5625</v>
      </c>
      <c r="G266" s="16" t="s">
        <v>81</v>
      </c>
      <c r="H266" s="10"/>
      <c r="I266" s="17"/>
      <c r="J266" s="29"/>
      <c r="K266" s="17"/>
      <c r="L266" s="10"/>
      <c r="M266" s="100" t="s">
        <v>75</v>
      </c>
      <c r="N266" s="10"/>
      <c r="O266" s="10"/>
      <c r="P266" s="10"/>
      <c r="Q266" s="177" t="s">
        <v>122</v>
      </c>
      <c r="R266" s="177"/>
      <c r="S266" s="177"/>
      <c r="T266" s="177"/>
      <c r="U266" s="177"/>
      <c r="V266" s="177"/>
      <c r="W266" s="177"/>
      <c r="X266" s="177"/>
      <c r="Y266" s="177"/>
      <c r="Z266" s="12"/>
      <c r="AA266" s="1"/>
      <c r="AB266"/>
      <c r="AC266"/>
      <c r="AD266"/>
      <c r="AE266"/>
      <c r="AF266"/>
      <c r="AG266"/>
      <c r="AH266"/>
      <c r="AI266"/>
      <c r="AJ266"/>
      <c r="AK266"/>
      <c r="AL266"/>
      <c r="AM266"/>
      <c r="AN266" s="35"/>
      <c r="AO266" s="12"/>
      <c r="AP266" s="2"/>
      <c r="DH266" s="7"/>
      <c r="DI266" s="13"/>
      <c r="DJ266" s="14"/>
      <c r="DK266" s="7"/>
    </row>
    <row r="267" spans="2:115" s="8" customFormat="1" ht="18" customHeight="1">
      <c r="B267" s="9"/>
      <c r="C267" s="9"/>
      <c r="D267" s="11">
        <v>252</v>
      </c>
      <c r="E267" s="25">
        <f t="shared" si="5"/>
        <v>42736.5625</v>
      </c>
      <c r="F267" s="15">
        <f>'Countries and Timezone'!R254</f>
        <v>42736.5625</v>
      </c>
      <c r="G267" s="16" t="s">
        <v>74</v>
      </c>
      <c r="H267" s="10"/>
      <c r="I267" s="17"/>
      <c r="J267" s="29"/>
      <c r="K267" s="17"/>
      <c r="L267" s="10"/>
      <c r="M267" s="100" t="s">
        <v>85</v>
      </c>
      <c r="N267" s="10"/>
      <c r="O267" s="10"/>
      <c r="P267" s="10"/>
      <c r="Q267" s="177" t="s">
        <v>134</v>
      </c>
      <c r="R267" s="177"/>
      <c r="S267" s="177"/>
      <c r="T267" s="177"/>
      <c r="U267" s="177"/>
      <c r="V267" s="177"/>
      <c r="W267" s="177"/>
      <c r="X267" s="177"/>
      <c r="Y267" s="177"/>
      <c r="Z267" s="12"/>
      <c r="AA267" s="1"/>
      <c r="AB267"/>
      <c r="AC267"/>
      <c r="AD267"/>
      <c r="AE267"/>
      <c r="AF267"/>
      <c r="AG267"/>
      <c r="AH267"/>
      <c r="AI267"/>
      <c r="AJ267"/>
      <c r="AK267"/>
      <c r="AL267"/>
      <c r="AM267"/>
      <c r="AN267" s="35"/>
      <c r="AO267" s="12"/>
      <c r="AP267" s="2"/>
      <c r="DH267" s="7"/>
      <c r="DI267" s="13"/>
      <c r="DJ267" s="14"/>
      <c r="DK267" s="7"/>
    </row>
    <row r="268" spans="2:115" s="8" customFormat="1" ht="18" customHeight="1">
      <c r="B268" s="9"/>
      <c r="C268" s="9"/>
      <c r="D268" s="11">
        <v>253</v>
      </c>
      <c r="E268" s="25">
        <f t="shared" si="5"/>
        <v>42736.68402777778</v>
      </c>
      <c r="F268" s="15">
        <f>'Countries and Timezone'!R255</f>
        <v>42736.68402777778</v>
      </c>
      <c r="G268" s="16" t="s">
        <v>70</v>
      </c>
      <c r="H268" s="10"/>
      <c r="I268" s="17"/>
      <c r="J268" s="29"/>
      <c r="K268" s="17"/>
      <c r="L268" s="10"/>
      <c r="M268" s="100" t="s">
        <v>59</v>
      </c>
      <c r="N268" s="10"/>
      <c r="O268" s="10"/>
      <c r="P268" s="10"/>
      <c r="Q268" s="177" t="s">
        <v>114</v>
      </c>
      <c r="R268" s="177"/>
      <c r="S268" s="177"/>
      <c r="T268" s="177"/>
      <c r="U268" s="177"/>
      <c r="V268" s="177"/>
      <c r="W268" s="177"/>
      <c r="X268" s="177"/>
      <c r="Y268" s="177"/>
      <c r="Z268" s="12"/>
      <c r="AA268" s="1"/>
      <c r="AB268"/>
      <c r="AC268"/>
      <c r="AD268"/>
      <c r="AE268"/>
      <c r="AF268"/>
      <c r="AG268"/>
      <c r="AH268"/>
      <c r="AI268"/>
      <c r="AJ268"/>
      <c r="AK268"/>
      <c r="AL268"/>
      <c r="AM268"/>
      <c r="AN268" s="35"/>
      <c r="AO268" s="12"/>
      <c r="AP268" s="2"/>
      <c r="DH268" s="7"/>
      <c r="DI268" s="13"/>
      <c r="DJ268" s="14"/>
      <c r="DK268" s="7"/>
    </row>
    <row r="269" spans="2:115" s="8" customFormat="1" ht="18" customHeight="1">
      <c r="B269" s="9"/>
      <c r="C269" s="9"/>
      <c r="D269" s="11">
        <v>254</v>
      </c>
      <c r="E269" s="25">
        <f t="shared" si="5"/>
        <v>42736.68402777778</v>
      </c>
      <c r="F269" s="15">
        <f>'Countries and Timezone'!R256</f>
        <v>42736.68402777778</v>
      </c>
      <c r="G269" s="16" t="s">
        <v>147</v>
      </c>
      <c r="H269" s="10"/>
      <c r="I269" s="17"/>
      <c r="J269" s="29"/>
      <c r="K269" s="17"/>
      <c r="L269" s="10"/>
      <c r="M269" s="100" t="s">
        <v>87</v>
      </c>
      <c r="N269" s="10"/>
      <c r="O269" s="10"/>
      <c r="P269" s="10"/>
      <c r="Q269" s="177" t="s">
        <v>135</v>
      </c>
      <c r="R269" s="177"/>
      <c r="S269" s="177"/>
      <c r="T269" s="177"/>
      <c r="U269" s="177"/>
      <c r="V269" s="177"/>
      <c r="W269" s="177"/>
      <c r="X269" s="177"/>
      <c r="Y269" s="177"/>
      <c r="Z269" s="12"/>
      <c r="AA269" s="1"/>
      <c r="AB269"/>
      <c r="AC269"/>
      <c r="AD269"/>
      <c r="AE269"/>
      <c r="AF269"/>
      <c r="AG269"/>
      <c r="AH269"/>
      <c r="AI269"/>
      <c r="AJ269"/>
      <c r="AK269"/>
      <c r="AL269"/>
      <c r="AM269"/>
      <c r="AN269" s="35"/>
      <c r="AO269" s="12"/>
      <c r="AP269" s="2"/>
      <c r="DH269" s="7"/>
      <c r="DI269" s="13"/>
      <c r="DJ269" s="14"/>
      <c r="DK269" s="7"/>
    </row>
    <row r="270" spans="2:115" s="8" customFormat="1" ht="18" customHeight="1">
      <c r="B270" s="9"/>
      <c r="C270" s="9"/>
      <c r="D270" s="11">
        <v>255</v>
      </c>
      <c r="E270" s="25">
        <f t="shared" si="5"/>
        <v>42736.68402777778</v>
      </c>
      <c r="F270" s="15">
        <f>'Countries and Timezone'!R257</f>
        <v>42736.68402777778</v>
      </c>
      <c r="G270" s="16" t="s">
        <v>69</v>
      </c>
      <c r="H270" s="10"/>
      <c r="I270" s="17"/>
      <c r="J270" s="29"/>
      <c r="K270" s="17"/>
      <c r="L270" s="10"/>
      <c r="M270" s="100" t="s">
        <v>68</v>
      </c>
      <c r="N270" s="10"/>
      <c r="O270" s="10"/>
      <c r="P270" s="10"/>
      <c r="Q270" s="177" t="s">
        <v>137</v>
      </c>
      <c r="R270" s="177"/>
      <c r="S270" s="177"/>
      <c r="T270" s="177"/>
      <c r="U270" s="177"/>
      <c r="V270" s="177"/>
      <c r="W270" s="177"/>
      <c r="X270" s="177"/>
      <c r="Y270" s="177"/>
      <c r="Z270" s="12"/>
      <c r="AA270" s="1"/>
      <c r="AB270"/>
      <c r="AC270"/>
      <c r="AD270"/>
      <c r="AE270"/>
      <c r="AF270"/>
      <c r="AG270"/>
      <c r="AH270"/>
      <c r="AI270"/>
      <c r="AJ270"/>
      <c r="AK270"/>
      <c r="AL270"/>
      <c r="AM270"/>
      <c r="AN270" s="35"/>
      <c r="AO270" s="12"/>
      <c r="AP270" s="2"/>
      <c r="DH270" s="7"/>
      <c r="DI270" s="13"/>
      <c r="DJ270" s="14"/>
      <c r="DK270" s="7"/>
    </row>
    <row r="271" spans="2:115" s="8" customFormat="1" ht="18" customHeight="1">
      <c r="B271" s="9"/>
      <c r="C271" s="9"/>
      <c r="D271" s="11">
        <v>256</v>
      </c>
      <c r="E271" s="25">
        <f t="shared" si="5"/>
        <v>42736.68402777778</v>
      </c>
      <c r="F271" s="15">
        <f>'Countries and Timezone'!R258</f>
        <v>42736.68402777778</v>
      </c>
      <c r="G271" s="16" t="s">
        <v>79</v>
      </c>
      <c r="H271" s="10"/>
      <c r="I271" s="17"/>
      <c r="J271" s="29"/>
      <c r="K271" s="17"/>
      <c r="L271" s="10"/>
      <c r="M271" s="100" t="s">
        <v>88</v>
      </c>
      <c r="N271" s="10"/>
      <c r="O271" s="10"/>
      <c r="P271" s="10"/>
      <c r="Q271" s="177" t="s">
        <v>129</v>
      </c>
      <c r="R271" s="177"/>
      <c r="S271" s="177"/>
      <c r="T271" s="177"/>
      <c r="U271" s="177"/>
      <c r="V271" s="177"/>
      <c r="W271" s="177"/>
      <c r="X271" s="177"/>
      <c r="Y271" s="177"/>
      <c r="Z271" s="12"/>
      <c r="AA271" s="1"/>
      <c r="AB271"/>
      <c r="AC271"/>
      <c r="AD271"/>
      <c r="AE271"/>
      <c r="AF271"/>
      <c r="AG271"/>
      <c r="AH271"/>
      <c r="AI271"/>
      <c r="AJ271"/>
      <c r="AK271"/>
      <c r="AL271"/>
      <c r="AM271"/>
      <c r="AN271" s="35"/>
      <c r="AO271" s="12"/>
      <c r="AP271" s="2"/>
      <c r="DH271" s="7"/>
      <c r="DI271" s="13"/>
      <c r="DJ271" s="14"/>
      <c r="DK271" s="7"/>
    </row>
    <row r="272" spans="2:115" s="8" customFormat="1" ht="18" customHeight="1">
      <c r="B272" s="9"/>
      <c r="C272" s="20"/>
      <c r="D272" s="53"/>
      <c r="E272" s="54"/>
      <c r="F272" s="55"/>
      <c r="G272" s="56"/>
      <c r="H272" s="21"/>
      <c r="I272" s="57"/>
      <c r="J272" s="58"/>
      <c r="K272" s="57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2"/>
      <c r="AA272" s="1"/>
      <c r="AB272"/>
      <c r="AC272"/>
      <c r="AD272"/>
      <c r="AE272"/>
      <c r="AF272"/>
      <c r="AG272"/>
      <c r="AH272"/>
      <c r="AI272"/>
      <c r="AJ272"/>
      <c r="AK272"/>
      <c r="AL272"/>
      <c r="AM272"/>
      <c r="AN272" s="35"/>
      <c r="AO272" s="12"/>
      <c r="AP272" s="2"/>
      <c r="DH272" s="7"/>
      <c r="DI272" s="13"/>
      <c r="DJ272" s="14"/>
      <c r="DK272" s="7"/>
    </row>
    <row r="273" spans="2:112" s="8" customFormat="1" ht="18" customHeight="1">
      <c r="B273" s="9"/>
      <c r="C273" s="10"/>
      <c r="D273" s="10"/>
      <c r="E273" s="24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/>
      <c r="AC273"/>
      <c r="AD273"/>
      <c r="AE273"/>
      <c r="AF273"/>
      <c r="AG273"/>
      <c r="AH273"/>
      <c r="AI273"/>
      <c r="AJ273"/>
      <c r="AK273"/>
      <c r="AL273"/>
      <c r="AM273"/>
      <c r="AN273" s="35"/>
      <c r="AO273" s="12"/>
      <c r="AP273" s="2"/>
      <c r="DE273" s="7"/>
      <c r="DF273" s="7"/>
      <c r="DG273" s="14"/>
      <c r="DH273" s="7"/>
    </row>
    <row r="274" spans="2:108" s="8" customFormat="1" ht="18" customHeight="1">
      <c r="B274" s="9"/>
      <c r="C274" s="145"/>
      <c r="D274" s="145"/>
      <c r="E274"/>
      <c r="F274" s="178" t="s">
        <v>151</v>
      </c>
      <c r="G274" s="178"/>
      <c r="H274" s="178"/>
      <c r="I274" s="178"/>
      <c r="J274" s="152"/>
      <c r="K274" s="154"/>
      <c r="L274" s="154"/>
      <c r="M274" s="155" t="s">
        <v>169</v>
      </c>
      <c r="N274" s="153"/>
      <c r="O274" s="153"/>
      <c r="P274" s="153"/>
      <c r="Q274" s="173" t="s">
        <v>150</v>
      </c>
      <c r="R274" s="173"/>
      <c r="S274" s="173"/>
      <c r="T274" s="173"/>
      <c r="U274" s="173"/>
      <c r="V274" s="173"/>
      <c r="W274" s="173"/>
      <c r="X274" s="173"/>
      <c r="Y274" s="173"/>
      <c r="Z274" s="173"/>
      <c r="AA274" s="173"/>
      <c r="AB274"/>
      <c r="AC274"/>
      <c r="AD274"/>
      <c r="AE274"/>
      <c r="AF274"/>
      <c r="AG274"/>
      <c r="AH274"/>
      <c r="AI274"/>
      <c r="AJ274"/>
      <c r="AK274"/>
      <c r="AL274"/>
      <c r="AM274"/>
      <c r="AN274" s="35"/>
      <c r="AO274" s="12"/>
      <c r="AP274" s="2"/>
      <c r="DA274" s="7"/>
      <c r="DB274" s="7"/>
      <c r="DC274" s="14"/>
      <c r="DD274" s="7"/>
    </row>
    <row r="275" spans="2:108" s="8" customFormat="1" ht="18" customHeight="1">
      <c r="B275" s="9"/>
      <c r="C275" s="145"/>
      <c r="D275" s="145"/>
      <c r="E275" s="24"/>
      <c r="F275" s="129"/>
      <c r="G275" s="129"/>
      <c r="H275"/>
      <c r="I275"/>
      <c r="J275" s="129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 s="10"/>
      <c r="AB275"/>
      <c r="AC275"/>
      <c r="AD275"/>
      <c r="AE275"/>
      <c r="AF275"/>
      <c r="AG275"/>
      <c r="AH275"/>
      <c r="AI275"/>
      <c r="AJ275"/>
      <c r="AK275"/>
      <c r="AL275"/>
      <c r="AM275"/>
      <c r="AN275" s="35"/>
      <c r="AO275" s="12"/>
      <c r="AP275" s="2"/>
      <c r="DA275" s="7"/>
      <c r="DB275" s="7"/>
      <c r="DC275" s="14"/>
      <c r="DD275" s="7"/>
    </row>
    <row r="276" spans="2:108" s="8" customFormat="1" ht="18" customHeight="1">
      <c r="B276" s="9"/>
      <c r="C276" s="145"/>
      <c r="D276" s="145"/>
      <c r="E276" s="24"/>
      <c r="F276" s="132"/>
      <c r="G276" s="133"/>
      <c r="H276"/>
      <c r="I276"/>
      <c r="J276" s="129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 s="10"/>
      <c r="AB276"/>
      <c r="AC276"/>
      <c r="AD276"/>
      <c r="AE276"/>
      <c r="AF276"/>
      <c r="AG276"/>
      <c r="AH276"/>
      <c r="AI276"/>
      <c r="AJ276"/>
      <c r="AK276"/>
      <c r="AL276"/>
      <c r="AM276"/>
      <c r="AO276" s="12"/>
      <c r="DA276" s="7"/>
      <c r="DB276" s="7"/>
      <c r="DC276" s="13"/>
      <c r="DD276" s="7"/>
    </row>
    <row r="277" spans="2:108" s="8" customFormat="1" ht="18" customHeight="1">
      <c r="B277" s="9"/>
      <c r="C277" s="145"/>
      <c r="D277" s="145"/>
      <c r="E277" s="24"/>
      <c r="F277" s="129"/>
      <c r="G277" s="134" t="s">
        <v>165</v>
      </c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 s="10"/>
      <c r="AB277"/>
      <c r="AC277"/>
      <c r="AD277"/>
      <c r="AE277"/>
      <c r="AF277"/>
      <c r="AG277"/>
      <c r="AH277"/>
      <c r="AI277"/>
      <c r="AJ277"/>
      <c r="AK277"/>
      <c r="AL277"/>
      <c r="AM277"/>
      <c r="AO277" s="12"/>
      <c r="DA277" s="7"/>
      <c r="DB277" s="7"/>
      <c r="DC277" s="13"/>
      <c r="DD277" s="7"/>
    </row>
    <row r="278" spans="2:108" s="8" customFormat="1" ht="18" customHeight="1">
      <c r="B278" s="9"/>
      <c r="C278" s="145"/>
      <c r="D278" s="145"/>
      <c r="E278" s="24"/>
      <c r="F278" s="129"/>
      <c r="G278" s="134" t="s">
        <v>175</v>
      </c>
      <c r="H278"/>
      <c r="I278"/>
      <c r="J278"/>
      <c r="K278"/>
      <c r="L278"/>
      <c r="M278" s="134"/>
      <c r="N278"/>
      <c r="O278"/>
      <c r="P278"/>
      <c r="Q278"/>
      <c r="R278"/>
      <c r="S278"/>
      <c r="T278"/>
      <c r="U278"/>
      <c r="V278"/>
      <c r="W278"/>
      <c r="X278"/>
      <c r="Y278"/>
      <c r="Z278" s="10"/>
      <c r="AB278"/>
      <c r="AC278"/>
      <c r="AD278"/>
      <c r="AE278"/>
      <c r="AF278"/>
      <c r="AG278"/>
      <c r="AH278"/>
      <c r="AI278"/>
      <c r="AJ278"/>
      <c r="AK278"/>
      <c r="AL278"/>
      <c r="AM278"/>
      <c r="AO278" s="12"/>
      <c r="DA278" s="7"/>
      <c r="DB278" s="7"/>
      <c r="DC278" s="13"/>
      <c r="DD278" s="7"/>
    </row>
    <row r="279" spans="2:108" s="8" customFormat="1" ht="18" customHeight="1">
      <c r="B279" s="9"/>
      <c r="C279" s="145"/>
      <c r="D279" s="145"/>
      <c r="E279" s="24"/>
      <c r="F279" s="129"/>
      <c r="G279" s="135"/>
      <c r="H279"/>
      <c r="I279"/>
      <c r="J279"/>
      <c r="K279"/>
      <c r="L279"/>
      <c r="M279" s="143" t="s">
        <v>173</v>
      </c>
      <c r="N279" s="136"/>
      <c r="O279" s="137"/>
      <c r="P279" s="140"/>
      <c r="Q279"/>
      <c r="R279"/>
      <c r="S279" s="165"/>
      <c r="T279" s="166"/>
      <c r="U279" s="166"/>
      <c r="V279" s="166"/>
      <c r="W279" s="166"/>
      <c r="X279" s="166"/>
      <c r="Y279"/>
      <c r="Z279" s="10"/>
      <c r="AB279"/>
      <c r="AC279"/>
      <c r="AD279"/>
      <c r="AE279"/>
      <c r="AF279"/>
      <c r="AG279"/>
      <c r="AH279"/>
      <c r="AI279"/>
      <c r="AJ279"/>
      <c r="AK279"/>
      <c r="AL279"/>
      <c r="AM279"/>
      <c r="AO279" s="12"/>
      <c r="DA279" s="7"/>
      <c r="DB279" s="7"/>
      <c r="DC279" s="13"/>
      <c r="DD279" s="7"/>
    </row>
    <row r="280" spans="2:108" s="8" customFormat="1" ht="18" customHeight="1">
      <c r="B280" s="9"/>
      <c r="C280" s="145"/>
      <c r="D280" s="145"/>
      <c r="E280" s="24"/>
      <c r="F280" s="129"/>
      <c r="G280" s="179" t="s">
        <v>166</v>
      </c>
      <c r="H280"/>
      <c r="I280"/>
      <c r="J280"/>
      <c r="K280"/>
      <c r="L280"/>
      <c r="M280"/>
      <c r="N280"/>
      <c r="O280"/>
      <c r="P280" s="138"/>
      <c r="Q280" s="139"/>
      <c r="R280" s="141"/>
      <c r="S280" s="167" t="s">
        <v>171</v>
      </c>
      <c r="T280" s="168"/>
      <c r="U280" s="168"/>
      <c r="V280" s="168"/>
      <c r="W280" s="168"/>
      <c r="X280" s="169"/>
      <c r="Y280"/>
      <c r="Z280"/>
      <c r="AB280"/>
      <c r="AC280"/>
      <c r="AD280"/>
      <c r="AE280"/>
      <c r="AF280"/>
      <c r="AG280"/>
      <c r="AH280"/>
      <c r="AI280"/>
      <c r="AJ280"/>
      <c r="AK280"/>
      <c r="AL280"/>
      <c r="AM280"/>
      <c r="AO280" s="12"/>
      <c r="DA280" s="7"/>
      <c r="DB280" s="7"/>
      <c r="DC280" s="13"/>
      <c r="DD280" s="7"/>
    </row>
    <row r="281" spans="2:108" s="8" customFormat="1" ht="18" customHeight="1">
      <c r="B281" s="9"/>
      <c r="C281" s="145"/>
      <c r="D281" s="145"/>
      <c r="E281" s="24"/>
      <c r="F281" s="129"/>
      <c r="G281" s="179"/>
      <c r="H281"/>
      <c r="I281"/>
      <c r="J281"/>
      <c r="K281"/>
      <c r="L281"/>
      <c r="M281"/>
      <c r="N281"/>
      <c r="O281"/>
      <c r="P281" s="140"/>
      <c r="Q281"/>
      <c r="R281"/>
      <c r="S281" s="170"/>
      <c r="T281" s="171"/>
      <c r="U281" s="171"/>
      <c r="V281" s="171"/>
      <c r="W281" s="171"/>
      <c r="X281" s="172"/>
      <c r="Y281" s="136"/>
      <c r="Z281" s="140"/>
      <c r="AB281"/>
      <c r="AC281"/>
      <c r="AD281"/>
      <c r="AE281"/>
      <c r="AF281"/>
      <c r="AG281"/>
      <c r="AH281"/>
      <c r="AI281"/>
      <c r="AJ281"/>
      <c r="AK281"/>
      <c r="AL281"/>
      <c r="AM281"/>
      <c r="AO281" s="12"/>
      <c r="DA281" s="7"/>
      <c r="DB281" s="7"/>
      <c r="DC281" s="13"/>
      <c r="DD281" s="7"/>
    </row>
    <row r="282" spans="2:108" s="8" customFormat="1" ht="18" customHeight="1">
      <c r="B282" s="9"/>
      <c r="C282" s="145"/>
      <c r="D282" s="145"/>
      <c r="E282" s="24"/>
      <c r="F282" s="132"/>
      <c r="G282" s="133"/>
      <c r="H282"/>
      <c r="I282"/>
      <c r="J282"/>
      <c r="K282"/>
      <c r="L282"/>
      <c r="M282" s="143" t="s">
        <v>174</v>
      </c>
      <c r="N282" s="138"/>
      <c r="O282" s="139"/>
      <c r="P282" s="140"/>
      <c r="Q282"/>
      <c r="R282"/>
      <c r="S282"/>
      <c r="T282"/>
      <c r="U282"/>
      <c r="V282"/>
      <c r="W282"/>
      <c r="X282"/>
      <c r="Y282"/>
      <c r="Z282" s="140"/>
      <c r="AO282" s="12"/>
      <c r="DA282" s="7"/>
      <c r="DB282" s="7"/>
      <c r="DC282" s="13"/>
      <c r="DD282" s="7"/>
    </row>
    <row r="283" spans="2:108" s="8" customFormat="1" ht="18" customHeight="1">
      <c r="B283" s="9"/>
      <c r="C283" s="145"/>
      <c r="D283" s="145"/>
      <c r="E283" s="24"/>
      <c r="F283" s="129"/>
      <c r="G283" s="134" t="s">
        <v>176</v>
      </c>
      <c r="H283"/>
      <c r="I283"/>
      <c r="J283"/>
      <c r="K283"/>
      <c r="L283"/>
      <c r="M283" s="134"/>
      <c r="N283"/>
      <c r="O283"/>
      <c r="P283"/>
      <c r="Q283"/>
      <c r="R283"/>
      <c r="S283"/>
      <c r="T283"/>
      <c r="U283"/>
      <c r="V283"/>
      <c r="W283"/>
      <c r="X283"/>
      <c r="Y283"/>
      <c r="Z283" s="140"/>
      <c r="AO283" s="12"/>
      <c r="DA283" s="7"/>
      <c r="DB283" s="7"/>
      <c r="DC283" s="13"/>
      <c r="DD283" s="7"/>
    </row>
    <row r="284" spans="2:108" s="8" customFormat="1" ht="18" customHeight="1" thickBot="1">
      <c r="B284" s="9"/>
      <c r="C284" s="145"/>
      <c r="D284" s="145"/>
      <c r="E284" s="24"/>
      <c r="F284" s="129"/>
      <c r="G284" s="134" t="s">
        <v>168</v>
      </c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 s="140"/>
      <c r="AO284" s="12"/>
      <c r="DA284" s="7"/>
      <c r="DB284" s="7"/>
      <c r="DC284" s="13"/>
      <c r="DD284" s="7"/>
    </row>
    <row r="285" spans="2:108" s="8" customFormat="1" ht="18" customHeight="1">
      <c r="B285" s="9"/>
      <c r="C285" s="145"/>
      <c r="D285" s="145"/>
      <c r="E285" s="24"/>
      <c r="F285" s="129"/>
      <c r="G285" s="181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 s="140"/>
      <c r="AA285" s="10"/>
      <c r="AB285" s="190" t="s">
        <v>170</v>
      </c>
      <c r="AC285" s="191"/>
      <c r="AD285" s="191"/>
      <c r="AE285" s="191"/>
      <c r="AF285" s="191"/>
      <c r="AG285" s="191"/>
      <c r="AH285" s="191"/>
      <c r="AI285" s="191"/>
      <c r="AJ285" s="191"/>
      <c r="AK285" s="191"/>
      <c r="AL285" s="191"/>
      <c r="AM285" s="191"/>
      <c r="AN285" s="192"/>
      <c r="AO285" s="12"/>
      <c r="DA285" s="7"/>
      <c r="DB285" s="7"/>
      <c r="DC285" s="13"/>
      <c r="DD285" s="7"/>
    </row>
    <row r="286" spans="2:108" s="8" customFormat="1" ht="18" customHeight="1">
      <c r="B286" s="9"/>
      <c r="C286" s="145"/>
      <c r="D286" s="145"/>
      <c r="E286" s="24"/>
      <c r="F286" s="129"/>
      <c r="G286" s="181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 s="140"/>
      <c r="AA286" s="10"/>
      <c r="AB286" s="193"/>
      <c r="AC286" s="194"/>
      <c r="AD286" s="194"/>
      <c r="AE286" s="194"/>
      <c r="AF286" s="194"/>
      <c r="AG286" s="194"/>
      <c r="AH286" s="194"/>
      <c r="AI286" s="194"/>
      <c r="AJ286" s="194"/>
      <c r="AK286" s="194"/>
      <c r="AL286" s="194"/>
      <c r="AM286" s="194"/>
      <c r="AN286" s="195"/>
      <c r="AO286" s="12"/>
      <c r="DA286" s="7"/>
      <c r="DB286" s="7"/>
      <c r="DC286" s="13"/>
      <c r="DD286" s="7"/>
    </row>
    <row r="287" spans="2:108" s="8" customFormat="1" ht="18" customHeight="1">
      <c r="B287" s="9"/>
      <c r="C287" s="144"/>
      <c r="D287" s="144"/>
      <c r="E287" s="24"/>
      <c r="F287" s="129"/>
      <c r="G287" s="131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 s="140"/>
      <c r="AA287" s="142"/>
      <c r="AB287" s="182"/>
      <c r="AC287" s="183"/>
      <c r="AD287" s="183"/>
      <c r="AE287" s="183"/>
      <c r="AF287" s="183"/>
      <c r="AG287" s="183"/>
      <c r="AH287" s="183"/>
      <c r="AI287" s="183"/>
      <c r="AJ287" s="183"/>
      <c r="AK287" s="183"/>
      <c r="AL287" s="183"/>
      <c r="AM287" s="183"/>
      <c r="AN287" s="184"/>
      <c r="AO287" s="12"/>
      <c r="DA287" s="7"/>
      <c r="DB287" s="7"/>
      <c r="DC287" s="13"/>
      <c r="DD287" s="7"/>
    </row>
    <row r="288" spans="2:108" s="8" customFormat="1" ht="18" customHeight="1">
      <c r="B288" s="9"/>
      <c r="C288" s="144"/>
      <c r="D288" s="144"/>
      <c r="E288" s="24"/>
      <c r="F288" s="132"/>
      <c r="G288" s="133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 s="140"/>
      <c r="AA288" s="30" t="str">
        <f>IF(X286&gt;X287,Q286,IF(X286=X287,IF(Y286&gt;Y287,Q286,IF(Y287&gt;Y286,Q287,"")),Q287))</f>
        <v/>
      </c>
      <c r="AB288" s="182"/>
      <c r="AC288" s="183"/>
      <c r="AD288" s="183"/>
      <c r="AE288" s="183"/>
      <c r="AF288" s="183"/>
      <c r="AG288" s="183"/>
      <c r="AH288" s="183"/>
      <c r="AI288" s="183"/>
      <c r="AJ288" s="183"/>
      <c r="AK288" s="183"/>
      <c r="AL288" s="183"/>
      <c r="AM288" s="183"/>
      <c r="AN288" s="184"/>
      <c r="AO288" s="12"/>
      <c r="DA288" s="7"/>
      <c r="DB288" s="7"/>
      <c r="DC288" s="13"/>
      <c r="DD288" s="7"/>
    </row>
    <row r="289" spans="2:108" s="8" customFormat="1" ht="18" customHeight="1" thickBot="1">
      <c r="B289" s="9"/>
      <c r="C289" s="144"/>
      <c r="D289" s="144"/>
      <c r="E289" s="24"/>
      <c r="F289" s="129"/>
      <c r="G289" s="134" t="s">
        <v>165</v>
      </c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 s="140"/>
      <c r="AA289" s="30" t="str">
        <f>IF(X286&gt;X287,Q287,IF(X286=X287,IF(Y286&gt;Y287,Q287,IF(Y287&gt;Y286,Q286,"")),Q286))</f>
        <v/>
      </c>
      <c r="AB289" s="185"/>
      <c r="AC289" s="186"/>
      <c r="AD289" s="186"/>
      <c r="AE289" s="186"/>
      <c r="AF289" s="186"/>
      <c r="AG289" s="186"/>
      <c r="AH289" s="186"/>
      <c r="AI289" s="186"/>
      <c r="AJ289" s="186"/>
      <c r="AK289" s="186"/>
      <c r="AL289" s="186"/>
      <c r="AM289" s="186"/>
      <c r="AN289" s="187"/>
      <c r="AO289" s="12"/>
      <c r="DA289" s="7"/>
      <c r="DB289" s="7"/>
      <c r="DC289" s="13"/>
      <c r="DD289" s="7"/>
    </row>
    <row r="290" spans="2:108" s="8" customFormat="1" ht="18" customHeight="1">
      <c r="B290" s="9"/>
      <c r="C290" s="144"/>
      <c r="D290" s="144"/>
      <c r="E290" s="24"/>
      <c r="F290" s="129"/>
      <c r="G290" s="134" t="s">
        <v>175</v>
      </c>
      <c r="H290"/>
      <c r="I290"/>
      <c r="J290"/>
      <c r="K290"/>
      <c r="L290"/>
      <c r="M290" s="134"/>
      <c r="N290"/>
      <c r="O290"/>
      <c r="P290"/>
      <c r="Q290"/>
      <c r="R290"/>
      <c r="S290"/>
      <c r="T290"/>
      <c r="U290"/>
      <c r="V290"/>
      <c r="W290"/>
      <c r="X290"/>
      <c r="Y290"/>
      <c r="Z290" s="14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 s="12"/>
      <c r="DA290" s="7"/>
      <c r="DB290" s="7"/>
      <c r="DC290" s="13"/>
      <c r="DD290" s="7"/>
    </row>
    <row r="291" spans="2:108" s="8" customFormat="1" ht="18" customHeight="1">
      <c r="B291" s="9"/>
      <c r="C291" s="144"/>
      <c r="D291" s="144"/>
      <c r="E291" s="24"/>
      <c r="F291" s="129"/>
      <c r="G291" s="135"/>
      <c r="H291"/>
      <c r="I291"/>
      <c r="J291"/>
      <c r="K291"/>
      <c r="L291"/>
      <c r="M291" s="143" t="s">
        <v>173</v>
      </c>
      <c r="N291" s="136"/>
      <c r="O291" s="137"/>
      <c r="P291" s="140"/>
      <c r="Q291"/>
      <c r="R291"/>
      <c r="S291" s="165"/>
      <c r="T291" s="166"/>
      <c r="U291" s="166"/>
      <c r="V291" s="166"/>
      <c r="W291" s="166"/>
      <c r="X291" s="166"/>
      <c r="Y291"/>
      <c r="Z291" s="140"/>
      <c r="AA291"/>
      <c r="AB291"/>
      <c r="AC291"/>
      <c r="AO291" s="12"/>
      <c r="DA291" s="7"/>
      <c r="DB291" s="7"/>
      <c r="DC291" s="13"/>
      <c r="DD291" s="7"/>
    </row>
    <row r="292" spans="2:108" s="8" customFormat="1" ht="18" customHeight="1">
      <c r="B292" s="9"/>
      <c r="C292" s="144"/>
      <c r="D292" s="144"/>
      <c r="E292" s="24"/>
      <c r="F292" s="129"/>
      <c r="G292" s="180" t="s">
        <v>167</v>
      </c>
      <c r="H292"/>
      <c r="I292"/>
      <c r="J292"/>
      <c r="K292"/>
      <c r="L292"/>
      <c r="M292"/>
      <c r="N292"/>
      <c r="O292"/>
      <c r="P292" s="138"/>
      <c r="Q292" s="139"/>
      <c r="R292" s="141"/>
      <c r="S292" s="167" t="s">
        <v>172</v>
      </c>
      <c r="T292" s="168"/>
      <c r="U292" s="168"/>
      <c r="V292" s="168"/>
      <c r="W292" s="168"/>
      <c r="X292" s="169"/>
      <c r="Y292" s="138"/>
      <c r="Z292" s="140"/>
      <c r="AO292" s="12"/>
      <c r="DA292" s="7"/>
      <c r="DB292" s="7"/>
      <c r="DC292" s="13"/>
      <c r="DD292" s="7"/>
    </row>
    <row r="293" spans="2:108" s="8" customFormat="1" ht="18" customHeight="1">
      <c r="B293" s="9"/>
      <c r="C293" s="144"/>
      <c r="D293" s="144"/>
      <c r="E293" s="24"/>
      <c r="F293" s="129"/>
      <c r="G293" s="180"/>
      <c r="H293"/>
      <c r="I293"/>
      <c r="J293"/>
      <c r="K293"/>
      <c r="L293"/>
      <c r="M293"/>
      <c r="N293"/>
      <c r="O293"/>
      <c r="P293" s="140"/>
      <c r="Q293"/>
      <c r="R293"/>
      <c r="S293" s="170"/>
      <c r="T293" s="171"/>
      <c r="U293" s="171"/>
      <c r="V293" s="171"/>
      <c r="W293" s="171"/>
      <c r="X293" s="172"/>
      <c r="Y293"/>
      <c r="Z293"/>
      <c r="AO293" s="12"/>
      <c r="DA293" s="7"/>
      <c r="DB293" s="7"/>
      <c r="DC293" s="13"/>
      <c r="DD293" s="7"/>
    </row>
    <row r="294" spans="2:108" s="8" customFormat="1" ht="18" customHeight="1">
      <c r="B294" s="9"/>
      <c r="C294" s="144"/>
      <c r="D294" s="144"/>
      <c r="E294" s="24"/>
      <c r="F294" s="132"/>
      <c r="G294" s="133"/>
      <c r="H294"/>
      <c r="I294"/>
      <c r="J294"/>
      <c r="K294"/>
      <c r="L294"/>
      <c r="M294" s="143" t="s">
        <v>174</v>
      </c>
      <c r="N294" s="138"/>
      <c r="O294" s="139"/>
      <c r="P294" s="140"/>
      <c r="Q294"/>
      <c r="R294"/>
      <c r="S294"/>
      <c r="T294"/>
      <c r="U294"/>
      <c r="V294"/>
      <c r="W294"/>
      <c r="X294"/>
      <c r="Y294"/>
      <c r="Z294"/>
      <c r="AO294" s="12"/>
      <c r="DA294" s="7"/>
      <c r="DB294" s="7"/>
      <c r="DC294" s="13"/>
      <c r="DD294" s="7"/>
    </row>
    <row r="295" spans="2:108" s="8" customFormat="1" ht="18" customHeight="1">
      <c r="B295" s="9"/>
      <c r="C295" s="144"/>
      <c r="D295" s="144"/>
      <c r="E295" s="24"/>
      <c r="F295" s="129"/>
      <c r="G295" s="134" t="s">
        <v>176</v>
      </c>
      <c r="H295"/>
      <c r="I295"/>
      <c r="J295"/>
      <c r="K295"/>
      <c r="L295"/>
      <c r="M295" s="134"/>
      <c r="N295"/>
      <c r="O295"/>
      <c r="P295"/>
      <c r="Q295"/>
      <c r="R295"/>
      <c r="S295"/>
      <c r="T295"/>
      <c r="U295"/>
      <c r="V295"/>
      <c r="W295"/>
      <c r="X295"/>
      <c r="Y295"/>
      <c r="Z295" s="10"/>
      <c r="AA295" s="10"/>
      <c r="AO295" s="12"/>
      <c r="DA295" s="7"/>
      <c r="DB295" s="7"/>
      <c r="DC295" s="13"/>
      <c r="DD295" s="7"/>
    </row>
    <row r="296" spans="2:108" s="8" customFormat="1" ht="18" customHeight="1">
      <c r="B296" s="9"/>
      <c r="C296" s="144"/>
      <c r="D296" s="144"/>
      <c r="E296" s="24"/>
      <c r="F296" s="129"/>
      <c r="G296" s="134" t="s">
        <v>168</v>
      </c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 s="10"/>
      <c r="AO296" s="12"/>
      <c r="DA296" s="7"/>
      <c r="DB296" s="7"/>
      <c r="DC296" s="13"/>
      <c r="DD296" s="7"/>
    </row>
    <row r="297" spans="2:108" s="8" customFormat="1" ht="18" customHeight="1">
      <c r="B297" s="9"/>
      <c r="C297" s="144"/>
      <c r="D297" s="144"/>
      <c r="E297" s="24"/>
      <c r="F297" s="129"/>
      <c r="G297" s="181"/>
      <c r="H297"/>
      <c r="I297"/>
      <c r="J297" s="129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 s="10"/>
      <c r="AO297" s="12"/>
      <c r="DA297" s="7"/>
      <c r="DB297" s="7"/>
      <c r="DC297" s="13"/>
      <c r="DD297" s="7"/>
    </row>
    <row r="298" spans="2:108" s="8" customFormat="1" ht="18" customHeight="1">
      <c r="B298" s="9"/>
      <c r="C298" s="144"/>
      <c r="D298" s="144"/>
      <c r="E298" s="24"/>
      <c r="F298" s="129"/>
      <c r="G298" s="181"/>
      <c r="H298" s="130"/>
      <c r="I298" s="130"/>
      <c r="J298" s="132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 s="10"/>
      <c r="AO298" s="12"/>
      <c r="DA298" s="7"/>
      <c r="DB298" s="7"/>
      <c r="DC298" s="13"/>
      <c r="DD298" s="7"/>
    </row>
    <row r="299" spans="2:108" s="8" customFormat="1" ht="18" customHeight="1">
      <c r="B299" s="9"/>
      <c r="C299" s="144"/>
      <c r="D299" s="144"/>
      <c r="E299" s="24"/>
      <c r="F299" s="10"/>
      <c r="G299" s="51"/>
      <c r="H299" s="38"/>
      <c r="I299" s="38"/>
      <c r="J299" s="10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 s="10"/>
      <c r="AL299" s="10"/>
      <c r="AM299" s="10"/>
      <c r="AO299" s="12"/>
      <c r="DA299" s="7"/>
      <c r="DB299" s="7"/>
      <c r="DC299" s="13"/>
      <c r="DD299" s="7"/>
    </row>
    <row r="300" spans="2:108" s="8" customFormat="1" ht="8.45" customHeight="1">
      <c r="B300" s="9"/>
      <c r="C300" s="10"/>
      <c r="D300" s="10"/>
      <c r="E300" s="24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U300" s="10"/>
      <c r="V300" s="10"/>
      <c r="W300" s="10"/>
      <c r="X300" s="10"/>
      <c r="Y300" s="10"/>
      <c r="Z300" s="10"/>
      <c r="AA300" s="10"/>
      <c r="AB300" s="13"/>
      <c r="AC300" s="10"/>
      <c r="AF300" s="10"/>
      <c r="AG300" s="19"/>
      <c r="AH300" s="37"/>
      <c r="AI300" s="40"/>
      <c r="AJ300" s="27"/>
      <c r="AL300" s="10"/>
      <c r="AM300" s="10"/>
      <c r="AO300" s="12"/>
      <c r="AP300" s="10"/>
      <c r="DA300" s="7"/>
      <c r="DB300" s="7"/>
      <c r="DC300" s="14"/>
      <c r="DD300" s="7"/>
    </row>
    <row r="301" spans="2:108" s="8" customFormat="1" ht="15" customHeight="1">
      <c r="B301" s="146"/>
      <c r="C301" s="147"/>
      <c r="D301" s="147"/>
      <c r="E301" s="147"/>
      <c r="F301" s="147"/>
      <c r="G301" s="147"/>
      <c r="H301" s="147"/>
      <c r="I301" s="147"/>
      <c r="J301" s="147"/>
      <c r="K301" s="147"/>
      <c r="L301" s="147"/>
      <c r="M301" s="147"/>
      <c r="N301" s="147"/>
      <c r="O301" s="147"/>
      <c r="P301" s="147"/>
      <c r="Q301" s="147"/>
      <c r="R301" s="147"/>
      <c r="S301" s="147"/>
      <c r="T301" s="147"/>
      <c r="U301" s="147"/>
      <c r="V301" s="147"/>
      <c r="W301" s="147"/>
      <c r="X301" s="147"/>
      <c r="Y301" s="147"/>
      <c r="Z301" s="147"/>
      <c r="AA301" s="147"/>
      <c r="AB301" s="148"/>
      <c r="AC301" s="147"/>
      <c r="AD301" s="147"/>
      <c r="AE301" s="147"/>
      <c r="AF301" s="147"/>
      <c r="AG301" s="147"/>
      <c r="AH301" s="147"/>
      <c r="AI301" s="147"/>
      <c r="AJ301" s="147"/>
      <c r="AK301" s="147"/>
      <c r="AL301" s="147"/>
      <c r="AM301" s="147"/>
      <c r="AN301" s="147"/>
      <c r="AO301" s="147"/>
      <c r="AP301" s="10"/>
      <c r="DA301" s="7"/>
      <c r="DB301" s="7"/>
      <c r="DC301" s="14"/>
      <c r="DD301" s="7"/>
    </row>
    <row r="302" spans="5:108" s="8" customFormat="1" ht="15" customHeight="1">
      <c r="E302" s="26"/>
      <c r="J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B302" s="7"/>
      <c r="AG302" s="35"/>
      <c r="AH302" s="37"/>
      <c r="AI302" s="40"/>
      <c r="AJ302" s="27"/>
      <c r="DA302" s="7"/>
      <c r="DB302" s="7"/>
      <c r="DC302" s="14"/>
      <c r="DD302" s="7"/>
    </row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</sheetData>
  <mergeCells count="304">
    <mergeCell ref="Q264:Y264"/>
    <mergeCell ref="Q265:Y265"/>
    <mergeCell ref="Q248:Y248"/>
    <mergeCell ref="Q249:Y249"/>
    <mergeCell ref="Q250:Y250"/>
    <mergeCell ref="Q251:Y251"/>
    <mergeCell ref="Q252:Y252"/>
    <mergeCell ref="Q253:Y253"/>
    <mergeCell ref="Q254:Y254"/>
    <mergeCell ref="Q255:Y255"/>
    <mergeCell ref="C5:D5"/>
    <mergeCell ref="I14:K14"/>
    <mergeCell ref="Q26:Y26"/>
    <mergeCell ref="Q27:Y27"/>
    <mergeCell ref="Q28:Y28"/>
    <mergeCell ref="Q29:Y29"/>
    <mergeCell ref="Q30:Y30"/>
    <mergeCell ref="Q21:Y21"/>
    <mergeCell ref="Q22:Y22"/>
    <mergeCell ref="Q23:Y23"/>
    <mergeCell ref="Q24:Y24"/>
    <mergeCell ref="Q25:Y25"/>
    <mergeCell ref="Q18:Y18"/>
    <mergeCell ref="Q19:Y19"/>
    <mergeCell ref="Q20:Y20"/>
    <mergeCell ref="C12:Z12"/>
    <mergeCell ref="AC58:AF58"/>
    <mergeCell ref="AC59:AF59"/>
    <mergeCell ref="AC60:AF60"/>
    <mergeCell ref="Q16:Y16"/>
    <mergeCell ref="Q17:Y17"/>
    <mergeCell ref="N14:P14"/>
    <mergeCell ref="C8:D8"/>
    <mergeCell ref="E8:G8"/>
    <mergeCell ref="AC54:AF54"/>
    <mergeCell ref="AC53:AF53"/>
    <mergeCell ref="AC52:AF52"/>
    <mergeCell ref="AC48:AF48"/>
    <mergeCell ref="AC47:AF47"/>
    <mergeCell ref="AC46:AF46"/>
    <mergeCell ref="AC45:AF45"/>
    <mergeCell ref="AC51:AF51"/>
    <mergeCell ref="AB38:AF38"/>
    <mergeCell ref="AC39:AF39"/>
    <mergeCell ref="AC40:AF40"/>
    <mergeCell ref="AC41:AF41"/>
    <mergeCell ref="AC42:AF42"/>
    <mergeCell ref="AB287:AN289"/>
    <mergeCell ref="AB12:AN12"/>
    <mergeCell ref="AC34:AF34"/>
    <mergeCell ref="AC35:AF35"/>
    <mergeCell ref="AC36:AF36"/>
    <mergeCell ref="AC33:AF33"/>
    <mergeCell ref="AC16:AF16"/>
    <mergeCell ref="AC17:AF17"/>
    <mergeCell ref="AC18:AF18"/>
    <mergeCell ref="AC15:AF15"/>
    <mergeCell ref="AB285:AN286"/>
    <mergeCell ref="AC57:AF57"/>
    <mergeCell ref="G280:G281"/>
    <mergeCell ref="G292:G293"/>
    <mergeCell ref="G285:G286"/>
    <mergeCell ref="G297:G298"/>
    <mergeCell ref="Q40:Y40"/>
    <mergeCell ref="Q31:Y31"/>
    <mergeCell ref="Q32:Y32"/>
    <mergeCell ref="Q33:Y33"/>
    <mergeCell ref="Q34:Y34"/>
    <mergeCell ref="Q35:Y35"/>
    <mergeCell ref="Q36:Y36"/>
    <mergeCell ref="Q37:Y37"/>
    <mergeCell ref="Q38:Y38"/>
    <mergeCell ref="Q39:Y39"/>
    <mergeCell ref="Q256:Y256"/>
    <mergeCell ref="Q239:Y239"/>
    <mergeCell ref="Q240:Y240"/>
    <mergeCell ref="Q241:Y241"/>
    <mergeCell ref="Q41:Y41"/>
    <mergeCell ref="Q42:Y42"/>
    <mergeCell ref="Q43:Y43"/>
    <mergeCell ref="Q44:Y44"/>
    <mergeCell ref="Q45:Y45"/>
    <mergeCell ref="Q266:Y266"/>
    <mergeCell ref="Q46:Y46"/>
    <mergeCell ref="Q47:Y47"/>
    <mergeCell ref="Q48:Y48"/>
    <mergeCell ref="Q49:Y49"/>
    <mergeCell ref="Q50:Y50"/>
    <mergeCell ref="F274:I274"/>
    <mergeCell ref="Q242:Y242"/>
    <mergeCell ref="Q243:Y243"/>
    <mergeCell ref="Q244:Y244"/>
    <mergeCell ref="Q245:Y245"/>
    <mergeCell ref="Q246:Y246"/>
    <mergeCell ref="Q247:Y247"/>
    <mergeCell ref="Q267:Y267"/>
    <mergeCell ref="Q268:Y268"/>
    <mergeCell ref="Q269:Y269"/>
    <mergeCell ref="Q270:Y270"/>
    <mergeCell ref="Q271:Y271"/>
    <mergeCell ref="Q257:Y257"/>
    <mergeCell ref="Q258:Y258"/>
    <mergeCell ref="Q259:Y259"/>
    <mergeCell ref="Q260:Y260"/>
    <mergeCell ref="Q261:Y261"/>
    <mergeCell ref="Q262:Y262"/>
    <mergeCell ref="Q263:Y263"/>
    <mergeCell ref="Q56:Y56"/>
    <mergeCell ref="Q57:Y57"/>
    <mergeCell ref="Q58:Y58"/>
    <mergeCell ref="Q59:Y59"/>
    <mergeCell ref="Q60:Y60"/>
    <mergeCell ref="Q51:Y51"/>
    <mergeCell ref="Q52:Y52"/>
    <mergeCell ref="Q53:Y53"/>
    <mergeCell ref="Q54:Y54"/>
    <mergeCell ref="Q55:Y55"/>
    <mergeCell ref="Q66:Y66"/>
    <mergeCell ref="Q67:Y67"/>
    <mergeCell ref="Q68:Y68"/>
    <mergeCell ref="Q69:Y69"/>
    <mergeCell ref="Q70:Y70"/>
    <mergeCell ref="Q61:Y61"/>
    <mergeCell ref="Q62:Y62"/>
    <mergeCell ref="Q63:Y63"/>
    <mergeCell ref="Q64:Y64"/>
    <mergeCell ref="Q65:Y65"/>
    <mergeCell ref="Q76:Y76"/>
    <mergeCell ref="Q77:Y77"/>
    <mergeCell ref="Q78:Y78"/>
    <mergeCell ref="Q79:Y79"/>
    <mergeCell ref="Q71:Y71"/>
    <mergeCell ref="Q72:Y72"/>
    <mergeCell ref="Q73:Y73"/>
    <mergeCell ref="Q74:Y74"/>
    <mergeCell ref="Q75:Y75"/>
    <mergeCell ref="Q85:Y85"/>
    <mergeCell ref="Q86:Y86"/>
    <mergeCell ref="Q87:Y87"/>
    <mergeCell ref="Q88:Y88"/>
    <mergeCell ref="Q89:Y89"/>
    <mergeCell ref="Q80:Y80"/>
    <mergeCell ref="Q81:Y81"/>
    <mergeCell ref="Q82:Y82"/>
    <mergeCell ref="Q83:Y83"/>
    <mergeCell ref="Q84:Y84"/>
    <mergeCell ref="Q95:Y95"/>
    <mergeCell ref="Q96:Y96"/>
    <mergeCell ref="Q97:Y97"/>
    <mergeCell ref="Q98:Y98"/>
    <mergeCell ref="Q99:Y99"/>
    <mergeCell ref="Q90:Y90"/>
    <mergeCell ref="Q91:Y91"/>
    <mergeCell ref="Q92:Y92"/>
    <mergeCell ref="Q93:Y93"/>
    <mergeCell ref="Q94:Y94"/>
    <mergeCell ref="Q105:Y105"/>
    <mergeCell ref="Q106:Y106"/>
    <mergeCell ref="Q107:Y107"/>
    <mergeCell ref="Q108:Y108"/>
    <mergeCell ref="Q109:Y109"/>
    <mergeCell ref="Q100:Y100"/>
    <mergeCell ref="Q101:Y101"/>
    <mergeCell ref="Q102:Y102"/>
    <mergeCell ref="Q103:Y103"/>
    <mergeCell ref="Q104:Y104"/>
    <mergeCell ref="Q115:Y115"/>
    <mergeCell ref="Q116:Y116"/>
    <mergeCell ref="Q117:Y117"/>
    <mergeCell ref="Q118:Y118"/>
    <mergeCell ref="Q119:Y119"/>
    <mergeCell ref="Q110:Y110"/>
    <mergeCell ref="Q111:Y111"/>
    <mergeCell ref="Q112:Y112"/>
    <mergeCell ref="Q113:Y113"/>
    <mergeCell ref="Q114:Y114"/>
    <mergeCell ref="Q125:Y125"/>
    <mergeCell ref="Q126:Y126"/>
    <mergeCell ref="Q127:Y127"/>
    <mergeCell ref="Q128:Y128"/>
    <mergeCell ref="Q129:Y129"/>
    <mergeCell ref="Q120:Y120"/>
    <mergeCell ref="Q121:Y121"/>
    <mergeCell ref="Q122:Y122"/>
    <mergeCell ref="Q123:Y123"/>
    <mergeCell ref="Q124:Y124"/>
    <mergeCell ref="Q135:Y135"/>
    <mergeCell ref="Q136:Y136"/>
    <mergeCell ref="Q137:Y137"/>
    <mergeCell ref="Q138:Y138"/>
    <mergeCell ref="Q139:Y139"/>
    <mergeCell ref="Q130:Y130"/>
    <mergeCell ref="Q131:Y131"/>
    <mergeCell ref="Q132:Y132"/>
    <mergeCell ref="Q133:Y133"/>
    <mergeCell ref="Q134:Y134"/>
    <mergeCell ref="Q145:Y145"/>
    <mergeCell ref="Q146:Y146"/>
    <mergeCell ref="Q147:Y147"/>
    <mergeCell ref="Q148:Y148"/>
    <mergeCell ref="Q149:Y149"/>
    <mergeCell ref="Q140:Y140"/>
    <mergeCell ref="Q141:Y141"/>
    <mergeCell ref="Q142:Y142"/>
    <mergeCell ref="Q143:Y143"/>
    <mergeCell ref="Q144:Y144"/>
    <mergeCell ref="Q155:Y155"/>
    <mergeCell ref="Q156:Y156"/>
    <mergeCell ref="Q157:Y157"/>
    <mergeCell ref="Q158:Y158"/>
    <mergeCell ref="Q159:Y159"/>
    <mergeCell ref="Q150:Y150"/>
    <mergeCell ref="Q151:Y151"/>
    <mergeCell ref="Q152:Y152"/>
    <mergeCell ref="Q153:Y153"/>
    <mergeCell ref="Q154:Y154"/>
    <mergeCell ref="Q165:Y165"/>
    <mergeCell ref="Q166:Y166"/>
    <mergeCell ref="Q167:Y167"/>
    <mergeCell ref="Q168:Y168"/>
    <mergeCell ref="Q169:Y169"/>
    <mergeCell ref="Q160:Y160"/>
    <mergeCell ref="Q161:Y161"/>
    <mergeCell ref="Q162:Y162"/>
    <mergeCell ref="Q163:Y163"/>
    <mergeCell ref="Q164:Y164"/>
    <mergeCell ref="Q175:Y175"/>
    <mergeCell ref="Q176:Y176"/>
    <mergeCell ref="Q177:Y177"/>
    <mergeCell ref="Q178:Y178"/>
    <mergeCell ref="Q179:Y179"/>
    <mergeCell ref="Q170:Y170"/>
    <mergeCell ref="Q171:Y171"/>
    <mergeCell ref="Q172:Y172"/>
    <mergeCell ref="Q173:Y173"/>
    <mergeCell ref="Q174:Y174"/>
    <mergeCell ref="Q185:Y185"/>
    <mergeCell ref="Q186:Y186"/>
    <mergeCell ref="Q187:Y187"/>
    <mergeCell ref="Q188:Y188"/>
    <mergeCell ref="Q189:Y189"/>
    <mergeCell ref="Q180:Y180"/>
    <mergeCell ref="Q181:Y181"/>
    <mergeCell ref="Q182:Y182"/>
    <mergeCell ref="Q183:Y183"/>
    <mergeCell ref="Q184:Y184"/>
    <mergeCell ref="Q204:Y204"/>
    <mergeCell ref="Q195:Y195"/>
    <mergeCell ref="Q196:Y196"/>
    <mergeCell ref="Q197:Y197"/>
    <mergeCell ref="Q198:Y198"/>
    <mergeCell ref="Q199:Y199"/>
    <mergeCell ref="Q190:Y190"/>
    <mergeCell ref="Q191:Y191"/>
    <mergeCell ref="Q192:Y192"/>
    <mergeCell ref="Q193:Y193"/>
    <mergeCell ref="Q194:Y194"/>
    <mergeCell ref="Q213:Y213"/>
    <mergeCell ref="Q214:Y214"/>
    <mergeCell ref="Q205:Y205"/>
    <mergeCell ref="Q206:Y206"/>
    <mergeCell ref="Q237:Y237"/>
    <mergeCell ref="Q238:Y238"/>
    <mergeCell ref="Q230:Y230"/>
    <mergeCell ref="Q231:Y231"/>
    <mergeCell ref="Q232:Y232"/>
    <mergeCell ref="Q233:Y233"/>
    <mergeCell ref="Q234:Y234"/>
    <mergeCell ref="Q225:Y225"/>
    <mergeCell ref="Q226:Y226"/>
    <mergeCell ref="Q227:Y227"/>
    <mergeCell ref="Q228:Y228"/>
    <mergeCell ref="Q229:Y229"/>
    <mergeCell ref="Q207:Y207"/>
    <mergeCell ref="Q208:Y208"/>
    <mergeCell ref="Q209:Y209"/>
    <mergeCell ref="Q200:Y200"/>
    <mergeCell ref="Q201:Y201"/>
    <mergeCell ref="Q202:Y202"/>
    <mergeCell ref="Q203:Y203"/>
    <mergeCell ref="S279:X279"/>
    <mergeCell ref="S291:X291"/>
    <mergeCell ref="S280:X281"/>
    <mergeCell ref="S292:X293"/>
    <mergeCell ref="Q274:AA274"/>
    <mergeCell ref="C4:D4"/>
    <mergeCell ref="C6:D6"/>
    <mergeCell ref="E4:G4"/>
    <mergeCell ref="E6:G6"/>
    <mergeCell ref="Q235:Y235"/>
    <mergeCell ref="Q236:Y236"/>
    <mergeCell ref="Q220:Y220"/>
    <mergeCell ref="Q221:Y221"/>
    <mergeCell ref="Q222:Y222"/>
    <mergeCell ref="Q223:Y223"/>
    <mergeCell ref="Q224:Y224"/>
    <mergeCell ref="Q215:Y215"/>
    <mergeCell ref="Q216:Y216"/>
    <mergeCell ref="Q217:Y217"/>
    <mergeCell ref="Q218:Y218"/>
    <mergeCell ref="Q219:Y219"/>
    <mergeCell ref="Q210:Y210"/>
    <mergeCell ref="Q211:Y211"/>
    <mergeCell ref="Q212:Y212"/>
  </mergeCells>
  <conditionalFormatting sqref="K16:K271 I16:I271">
    <cfRule type="expression" priority="646" dxfId="16">
      <formula>ISBLANK(I16)</formula>
    </cfRule>
  </conditionalFormatting>
  <conditionalFormatting sqref="G16:G271">
    <cfRule type="expression" priority="663" dxfId="8">
      <formula>I16&gt;K16</formula>
    </cfRule>
    <cfRule type="expression" priority="664" dxfId="7">
      <formula>I16&lt;K16</formula>
    </cfRule>
  </conditionalFormatting>
  <conditionalFormatting sqref="AB285:AN289">
    <cfRule type="expression" priority="56" dxfId="13">
      <formula>$AB$287&lt;&gt;""</formula>
    </cfRule>
  </conditionalFormatting>
  <conditionalFormatting sqref="AB287">
    <cfRule type="expression" priority="954" dxfId="12">
      <formula>$AA$288=2</formula>
    </cfRule>
    <cfRule type="expression" priority="955" dxfId="11">
      <formula>$AA$288=1</formula>
    </cfRule>
    <cfRule type="expression" priority="956" dxfId="10">
      <formula>$AA$288=3</formula>
    </cfRule>
    <cfRule type="expression" priority="957" dxfId="9">
      <formula>$AA$288=4</formula>
    </cfRule>
  </conditionalFormatting>
  <conditionalFormatting sqref="M16:M271 M274">
    <cfRule type="expression" priority="16" dxfId="8">
      <formula>K16&gt;I16</formula>
    </cfRule>
    <cfRule type="expression" priority="17" dxfId="7">
      <formula>K16&lt;I16</formula>
    </cfRule>
  </conditionalFormatting>
  <conditionalFormatting sqref="AB15:AM18 AB21:AM24 AB27:AM30 AB33:AM36 AB39:AM42 AB45:AM48 AB51:AM54 AB57:AM60">
    <cfRule type="expression" priority="9" dxfId="6">
      <formula>$AG15=MAX($AG:$AG)</formula>
    </cfRule>
  </conditionalFormatting>
  <conditionalFormatting sqref="Z16:Z271 C16:Q271">
    <cfRule type="expression" priority="1025" dxfId="2">
      <formula>$Q16=$E$8</formula>
    </cfRule>
    <cfRule type="expression" priority="1026" dxfId="1">
      <formula>OR($G16=$E$6,$M16=$E$6)</formula>
    </cfRule>
    <cfRule type="expression" priority="1027" dxfId="0">
      <formula>#REF!=#REF!</formula>
    </cfRule>
  </conditionalFormatting>
  <conditionalFormatting sqref="M274">
    <cfRule type="expression" priority="1031" dxfId="2">
      <formula>#REF!=$E$8</formula>
    </cfRule>
    <cfRule type="expression" priority="1032" dxfId="1">
      <formula>OR($G274=$E$6,$M274=$E$6)</formula>
    </cfRule>
    <cfRule type="expression" priority="1033" dxfId="0">
      <formula>#REF!=#REF!</formula>
    </cfRule>
  </conditionalFormatting>
  <dataValidations count="3">
    <dataValidation type="list" allowBlank="1" showInputMessage="1" showErrorMessage="1" sqref="E6:G6 G16:G271 M16:M271 G277 G278 G283 G284 G289 G290 G295 G296 M291 M294 M282 M279 M278 M283 M290 M295 S280:X281 S292:X293 AB287:AN289">
      <formula1>TeamList</formula1>
    </dataValidation>
    <dataValidation type="list" allowBlank="1" showInputMessage="1" showErrorMessage="1" sqref="E8 Q16:Q271">
      <formula1>Venues</formula1>
    </dataValidation>
    <dataValidation type="list" allowBlank="1" showInputMessage="1" showErrorMessage="1" sqref="E4">
      <formula1>Cities</formula1>
    </dataValidation>
  </dataValidations>
  <printOptions horizontalCentered="1" verticalCentered="1"/>
  <pageMargins left="0.39" right="0.32" top="0.29" bottom="0.39" header="0.21" footer="0.26"/>
  <pageSetup fitToHeight="1" fitToWidth="1" horizontalDpi="300" verticalDpi="300" orientation="landscape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259"/>
  <sheetViews>
    <sheetView showGridLines="0" workbookViewId="0" topLeftCell="A1">
      <selection activeCell="C22" sqref="C22:C25"/>
    </sheetView>
  </sheetViews>
  <sheetFormatPr defaultColWidth="9.140625" defaultRowHeight="12.75"/>
  <cols>
    <col min="1" max="1" width="5.28125" style="91" customWidth="1"/>
    <col min="2" max="2" width="21.421875" style="91" bestFit="1" customWidth="1"/>
    <col min="3" max="5" width="4.421875" style="91" customWidth="1"/>
    <col min="6" max="6" width="7.7109375" style="91" customWidth="1"/>
    <col min="7" max="9" width="4.421875" style="91" customWidth="1"/>
    <col min="10" max="10" width="3.28125" style="91" bestFit="1" customWidth="1"/>
    <col min="11" max="11" width="2.140625" style="91" bestFit="1" customWidth="1"/>
    <col min="12" max="12" width="9.140625" style="91" customWidth="1"/>
    <col min="13" max="13" width="18.7109375" style="91" bestFit="1" customWidth="1"/>
    <col min="14" max="14" width="18.8515625" style="91" bestFit="1" customWidth="1"/>
    <col min="15" max="15" width="17.28125" style="91" bestFit="1" customWidth="1"/>
    <col min="16" max="16" width="9.7109375" style="91" customWidth="1"/>
    <col min="17" max="17" width="16.28125" style="91" bestFit="1" customWidth="1"/>
    <col min="18" max="18" width="20.140625" style="91" bestFit="1" customWidth="1"/>
    <col min="19" max="19" width="23.421875" style="91" bestFit="1" customWidth="1"/>
    <col min="20" max="20" width="10.7109375" style="91" customWidth="1"/>
    <col min="21" max="22" width="9.140625" style="91" customWidth="1"/>
    <col min="23" max="23" width="23.421875" style="91" bestFit="1" customWidth="1"/>
    <col min="24" max="25" width="9.140625" style="91" customWidth="1"/>
    <col min="26" max="26" width="23.421875" style="91" bestFit="1" customWidth="1"/>
    <col min="27" max="16384" width="9.140625" style="91" customWidth="1"/>
  </cols>
  <sheetData>
    <row r="3" spans="2:9" ht="15">
      <c r="B3" s="108" t="s">
        <v>89</v>
      </c>
      <c r="C3" s="49" t="s">
        <v>2</v>
      </c>
      <c r="D3" s="49" t="s">
        <v>4</v>
      </c>
      <c r="E3" s="49" t="s">
        <v>3</v>
      </c>
      <c r="F3" s="49" t="s">
        <v>145</v>
      </c>
      <c r="G3" s="49" t="s">
        <v>146</v>
      </c>
      <c r="H3" s="49" t="s">
        <v>156</v>
      </c>
      <c r="I3" s="62" t="s">
        <v>56</v>
      </c>
    </row>
    <row r="4" spans="1:26" ht="12.75">
      <c r="A4" s="107"/>
      <c r="B4" s="107" t="str">
        <f>'Countries and Timezone'!C7</f>
        <v>Buffalo Bills</v>
      </c>
      <c r="C4" s="107">
        <f>SUMIF(M$4:M$259,B4,U$4:U$259)+SUMIF(Q$4:Q$259,B4,U$4:U$259)</f>
        <v>0</v>
      </c>
      <c r="D4" s="107">
        <f>SUMIF(O$4:O$259,B4,U$4:U$259)+SUMIF(S$4:S$259,B4,U$4:U$259)</f>
        <v>0</v>
      </c>
      <c r="E4" s="107">
        <f>SUMIF(N$4:N$259,B4,U$4:U$259)+SUMIF(R$4:R$259,B4,U$4:U$259)</f>
        <v>0</v>
      </c>
      <c r="F4" s="109">
        <f>C4/16</f>
        <v>0</v>
      </c>
      <c r="G4" s="107">
        <f>SUMIF($W$4:$W$259,B4,$X$4:$X$259)+SUMIF($Z$4:$Z$259,B4,$Y$4:$Y$259)</f>
        <v>0</v>
      </c>
      <c r="H4" s="107">
        <f>SUMIF($Z$4:$Z$259,B4,$X$4:$X$259)+SUMIF($W$4:$W$259,B4,$Y$4:$Y$259)</f>
        <v>0</v>
      </c>
      <c r="I4" s="107">
        <f>G4-H4</f>
        <v>0</v>
      </c>
      <c r="J4" s="107"/>
      <c r="K4" s="107"/>
      <c r="L4" s="107">
        <v>1</v>
      </c>
      <c r="M4" s="107" t="str">
        <f>IF(AND(Tournament!I16&lt;&gt;"",Tournament!K16&lt;&gt;""),IF(Tournament!I16&gt;Tournament!K16,Tournament!G16,""),"")</f>
        <v/>
      </c>
      <c r="N4" s="107" t="str">
        <f>IF(AND(Tournament!I16&lt;&gt;"",Tournament!K16&lt;&gt;""),IF(Tournament!I16=Tournament!K16,Tournament!G16,""),"")</f>
        <v/>
      </c>
      <c r="O4" s="107" t="str">
        <f>IF(AND(Tournament!I16&lt;&gt;"",Tournament!K16&lt;&gt;""),IF(Tournament!I16&gt;Tournament!K16,Tournament!M16,""),"")</f>
        <v/>
      </c>
      <c r="P4" s="107">
        <f>IF(AND(Tournament!I16&lt;&gt;"",Tournament!K16&lt;&gt;""),Tournament!I16,0)</f>
        <v>0</v>
      </c>
      <c r="Q4" s="107" t="str">
        <f>IF(AND(Tournament!I16&lt;&gt;"",Tournament!K16&lt;&gt;""),IF(Tournament!I16&lt;Tournament!K16,Tournament!M16,""),"")</f>
        <v/>
      </c>
      <c r="R4" s="107"/>
      <c r="S4" s="107" t="str">
        <f>IF(AND(Tournament!I16&lt;&gt;"",Tournament!K16&lt;&gt;""),IF(Tournament!I16&lt;Tournament!K16,Tournament!G16,""),"")</f>
        <v/>
      </c>
      <c r="T4" s="107">
        <f>IF(AND(Tournament!I16&lt;&gt;"",Tournament!K16&lt;&gt;""),Tournament!K16,0)</f>
        <v>0</v>
      </c>
      <c r="U4" s="107">
        <v>1</v>
      </c>
      <c r="V4" s="107">
        <v>1</v>
      </c>
      <c r="W4" s="107" t="str">
        <f>Tournament!G16</f>
        <v>Carolina Panthers</v>
      </c>
      <c r="X4" s="107" t="str">
        <f>IF(Tournament!I16&lt;&gt;"",Tournament!I16,"")</f>
        <v/>
      </c>
      <c r="Y4" s="107" t="str">
        <f>IF(Tournament!K16&lt;&gt;"",Tournament!K16,"")</f>
        <v/>
      </c>
      <c r="Z4" s="107" t="str">
        <f>Tournament!M16</f>
        <v>Denver Broncos</v>
      </c>
    </row>
    <row r="5" spans="1:26" ht="12.75">
      <c r="A5" s="107"/>
      <c r="B5" s="107" t="str">
        <f>'Countries and Timezone'!C8</f>
        <v>Miami Dolphins</v>
      </c>
      <c r="C5" s="107">
        <f>SUMIF(M$4:M$259,B5,U$4:U$259)+SUMIF(Q$4:Q$259,B5,U$4:U$259)</f>
        <v>0</v>
      </c>
      <c r="D5" s="107">
        <f>SUMIF(O$4:O$259,B5,U$4:U$259)+SUMIF(S$4:S$259,B5,U$4:U$259)</f>
        <v>0</v>
      </c>
      <c r="E5" s="107">
        <f>SUMIF(N$4:N$259,B5,U$4:U$259)+SUMIF(R$4:R$259,B5,U$4:U$259)</f>
        <v>0</v>
      </c>
      <c r="F5" s="109">
        <f aca="true" t="shared" si="0" ref="F5:F49">C5/16</f>
        <v>0</v>
      </c>
      <c r="G5" s="107">
        <f>SUMIF($W$4:$W$259,B5,$X$4:$X$259)+SUMIF($Z$4:$Z$259,B5,$Y$4:$Y$259)</f>
        <v>0</v>
      </c>
      <c r="H5" s="107">
        <f>SUMIF($Z$4:$Z$259,B5,$X$4:$X$259)+SUMIF($W$4:$W$259,B5,$Y$4:$Y$259)</f>
        <v>0</v>
      </c>
      <c r="I5" s="107">
        <f aca="true" t="shared" si="1" ref="I5:I49">G5-H5</f>
        <v>0</v>
      </c>
      <c r="J5" s="107"/>
      <c r="K5" s="107"/>
      <c r="L5" s="107">
        <v>2</v>
      </c>
      <c r="M5" s="107" t="str">
        <f>IF(AND(Tournament!I17&lt;&gt;"",Tournament!K17&lt;&gt;""),IF(Tournament!I17&gt;Tournament!K17,Tournament!G17,""),"")</f>
        <v/>
      </c>
      <c r="N5" s="107" t="str">
        <f>IF(AND(Tournament!I17&lt;&gt;"",Tournament!K17&lt;&gt;""),IF(Tournament!I17=Tournament!K17,Tournament!G17,""),"")</f>
        <v/>
      </c>
      <c r="O5" s="107" t="str">
        <f>IF(AND(Tournament!I17&lt;&gt;"",Tournament!K17&lt;&gt;""),IF(Tournament!I17&gt;Tournament!K17,Tournament!M17,""),"")</f>
        <v/>
      </c>
      <c r="P5" s="107">
        <f>IF(AND(Tournament!I17&lt;&gt;"",Tournament!K17&lt;&gt;""),Tournament!I17,0)</f>
        <v>0</v>
      </c>
      <c r="Q5" s="107" t="str">
        <f>IF(AND(Tournament!I17&lt;&gt;"",Tournament!K17&lt;&gt;""),IF(Tournament!I17&lt;Tournament!K17,Tournament!M17,""),"")</f>
        <v/>
      </c>
      <c r="R5" s="107" t="str">
        <f>IF(AND(Tournament!I17&lt;&gt;"",Tournament!K17&lt;&gt;""),IF(Tournament!I17=Tournament!K17,Tournament!M17,""),"")</f>
        <v/>
      </c>
      <c r="S5" s="107" t="str">
        <f>IF(AND(Tournament!I17&lt;&gt;"",Tournament!K17&lt;&gt;""),IF(Tournament!I17&lt;Tournament!K17,Tournament!G17,""),"")</f>
        <v/>
      </c>
      <c r="T5" s="107">
        <f>IF(AND(Tournament!I17&lt;&gt;"",Tournament!K17&lt;&gt;""),Tournament!K17,0)</f>
        <v>0</v>
      </c>
      <c r="U5" s="107">
        <v>1</v>
      </c>
      <c r="V5" s="107">
        <v>2</v>
      </c>
      <c r="W5" s="107" t="str">
        <f>Tournament!G17</f>
        <v>Tampa Bay Buccaneers</v>
      </c>
      <c r="X5" s="107" t="str">
        <f>IF(Tournament!I17&lt;&gt;"",Tournament!I17,"")</f>
        <v/>
      </c>
      <c r="Y5" s="107" t="str">
        <f>IF(Tournament!K17&lt;&gt;"",Tournament!K17,"")</f>
        <v/>
      </c>
      <c r="Z5" s="107" t="str">
        <f>Tournament!M17</f>
        <v>Atlanta Falcons</v>
      </c>
    </row>
    <row r="6" spans="1:26" ht="12.75">
      <c r="A6" s="107"/>
      <c r="B6" s="107" t="str">
        <f>'Countries and Timezone'!C9</f>
        <v>New England Patriots</v>
      </c>
      <c r="C6" s="107">
        <f>SUMIF(M$4:M$259,B6,U$4:U$259)+SUMIF(Q$4:Q$259,B6,U$4:U$259)</f>
        <v>0</v>
      </c>
      <c r="D6" s="107">
        <f>SUMIF(O$4:O$259,B6,U$4:U$259)+SUMIF(S$4:S$259,B6,U$4:U$259)</f>
        <v>0</v>
      </c>
      <c r="E6" s="107">
        <f>SUMIF(N$4:N$259,B6,U$4:U$259)+SUMIF(R$4:R$259,B6,U$4:U$259)</f>
        <v>0</v>
      </c>
      <c r="F6" s="109">
        <f t="shared" si="0"/>
        <v>0</v>
      </c>
      <c r="G6" s="107">
        <f>SUMIF($W$4:$W$259,B6,$X$4:$X$259)+SUMIF($Z$4:$Z$259,B6,$Y$4:$Y$259)</f>
        <v>0</v>
      </c>
      <c r="H6" s="107">
        <f>SUMIF($Z$4:$Z$259,B6,$X$4:$X$259)+SUMIF($W$4:$W$259,B6,$Y$4:$Y$259)</f>
        <v>0</v>
      </c>
      <c r="I6" s="107">
        <f t="shared" si="1"/>
        <v>0</v>
      </c>
      <c r="J6" s="107"/>
      <c r="K6" s="107"/>
      <c r="L6" s="107">
        <v>3</v>
      </c>
      <c r="M6" s="107" t="str">
        <f>IF(AND(Tournament!I18&lt;&gt;"",Tournament!K18&lt;&gt;""),IF(Tournament!I18&gt;Tournament!K18,Tournament!G18,""),"")</f>
        <v/>
      </c>
      <c r="N6" s="107" t="str">
        <f>IF(AND(Tournament!I18&lt;&gt;"",Tournament!K18&lt;&gt;""),IF(Tournament!I18=Tournament!K18,Tournament!G18,""),"")</f>
        <v/>
      </c>
      <c r="O6" s="107" t="str">
        <f>IF(AND(Tournament!I18&lt;&gt;"",Tournament!K18&lt;&gt;""),IF(Tournament!I18&gt;Tournament!K18,Tournament!M18,""),"")</f>
        <v/>
      </c>
      <c r="P6" s="107">
        <f>IF(AND(Tournament!I18&lt;&gt;"",Tournament!K18&lt;&gt;""),Tournament!I18,0)</f>
        <v>0</v>
      </c>
      <c r="Q6" s="107" t="str">
        <f>IF(AND(Tournament!I18&lt;&gt;"",Tournament!K18&lt;&gt;""),IF(Tournament!I18&lt;Tournament!K18,Tournament!M18,""),"")</f>
        <v/>
      </c>
      <c r="R6" s="107" t="str">
        <f>IF(AND(Tournament!I18&lt;&gt;"",Tournament!K18&lt;&gt;""),IF(Tournament!I18=Tournament!K18,Tournament!M18,""),"")</f>
        <v/>
      </c>
      <c r="S6" s="107" t="str">
        <f>IF(AND(Tournament!I18&lt;&gt;"",Tournament!K18&lt;&gt;""),IF(Tournament!I18&lt;Tournament!K18,Tournament!G18,""),"")</f>
        <v/>
      </c>
      <c r="T6" s="107">
        <f>IF(AND(Tournament!I18&lt;&gt;"",Tournament!K18&lt;&gt;""),Tournament!K18,0)</f>
        <v>0</v>
      </c>
      <c r="U6" s="107">
        <v>1</v>
      </c>
      <c r="V6" s="107">
        <v>3</v>
      </c>
      <c r="W6" s="107" t="str">
        <f>Tournament!G18</f>
        <v>Buffalo Bills</v>
      </c>
      <c r="X6" s="107" t="str">
        <f>IF(Tournament!I18&lt;&gt;"",Tournament!I18,"")</f>
        <v/>
      </c>
      <c r="Y6" s="107" t="str">
        <f>IF(Tournament!K18&lt;&gt;"",Tournament!K18,"")</f>
        <v/>
      </c>
      <c r="Z6" s="107" t="str">
        <f>Tournament!M18</f>
        <v>Baltimore Ravens</v>
      </c>
    </row>
    <row r="7" spans="1:26" ht="12.75">
      <c r="A7" s="107"/>
      <c r="B7" s="107" t="str">
        <f>'Countries and Timezone'!C10</f>
        <v>New York Jets</v>
      </c>
      <c r="C7" s="107">
        <f>SUMIF(M$4:M$259,B7,U$4:U$259)+SUMIF(Q$4:Q$259,B7,U$4:U$259)</f>
        <v>0</v>
      </c>
      <c r="D7" s="107">
        <f>SUMIF(O$4:O$259,B7,U$4:U$259)+SUMIF(S$4:S$259,B7,U$4:U$259)</f>
        <v>0</v>
      </c>
      <c r="E7" s="107">
        <f>SUMIF(N$4:N$259,B7,U$4:U$259)+SUMIF(R$4:R$259,B7,U$4:U$259)</f>
        <v>0</v>
      </c>
      <c r="F7" s="109">
        <f t="shared" si="0"/>
        <v>0</v>
      </c>
      <c r="G7" s="107">
        <f>SUMIF($W$4:$W$259,B7,$X$4:$X$259)+SUMIF($Z$4:$Z$259,B7,$Y$4:$Y$259)</f>
        <v>0</v>
      </c>
      <c r="H7" s="107">
        <f>SUMIF($Z$4:$Z$259,B7,$X$4:$X$259)+SUMIF($W$4:$W$259,B7,$Y$4:$Y$259)</f>
        <v>0</v>
      </c>
      <c r="I7" s="107">
        <f t="shared" si="1"/>
        <v>0</v>
      </c>
      <c r="J7" s="107"/>
      <c r="K7" s="107"/>
      <c r="L7" s="107">
        <v>4</v>
      </c>
      <c r="M7" s="107" t="str">
        <f>IF(AND(Tournament!I19&lt;&gt;"",Tournament!K19&lt;&gt;""),IF(Tournament!I19&gt;Tournament!K19,Tournament!G19,""),"")</f>
        <v/>
      </c>
      <c r="N7" s="107" t="str">
        <f>IF(AND(Tournament!I19&lt;&gt;"",Tournament!K19&lt;&gt;""),IF(Tournament!I19=Tournament!K19,Tournament!G19,""),"")</f>
        <v/>
      </c>
      <c r="O7" s="107" t="str">
        <f>IF(AND(Tournament!I19&lt;&gt;"",Tournament!K19&lt;&gt;""),IF(Tournament!I19&gt;Tournament!K19,Tournament!M19,""),"")</f>
        <v/>
      </c>
      <c r="P7" s="107">
        <f>IF(AND(Tournament!I19&lt;&gt;"",Tournament!K19&lt;&gt;""),Tournament!I19,0)</f>
        <v>0</v>
      </c>
      <c r="Q7" s="107" t="str">
        <f>IF(AND(Tournament!I19&lt;&gt;"",Tournament!K19&lt;&gt;""),IF(Tournament!I19&lt;Tournament!K19,Tournament!M19,""),"")</f>
        <v/>
      </c>
      <c r="R7" s="107" t="str">
        <f>IF(AND(Tournament!I19&lt;&gt;"",Tournament!K19&lt;&gt;""),IF(Tournament!I19=Tournament!K19,Tournament!M19,""),"")</f>
        <v/>
      </c>
      <c r="S7" s="107" t="str">
        <f>IF(AND(Tournament!I19&lt;&gt;"",Tournament!K19&lt;&gt;""),IF(Tournament!I19&lt;Tournament!K19,Tournament!G19,""),"")</f>
        <v/>
      </c>
      <c r="T7" s="107">
        <f>IF(AND(Tournament!I19&lt;&gt;"",Tournament!K19&lt;&gt;""),Tournament!K19,0)</f>
        <v>0</v>
      </c>
      <c r="U7" s="107">
        <v>1</v>
      </c>
      <c r="V7" s="107">
        <v>4</v>
      </c>
      <c r="W7" s="107" t="str">
        <f>Tournament!G19</f>
        <v>Chicago Bears</v>
      </c>
      <c r="X7" s="107" t="str">
        <f>IF(Tournament!I19&lt;&gt;"",Tournament!I19,"")</f>
        <v/>
      </c>
      <c r="Y7" s="107" t="str">
        <f>IF(Tournament!K19&lt;&gt;"",Tournament!K19,"")</f>
        <v/>
      </c>
      <c r="Z7" s="107" t="str">
        <f>Tournament!M19</f>
        <v>Houston Texans</v>
      </c>
    </row>
    <row r="8" spans="1:26" ht="12.75">
      <c r="A8" s="107"/>
      <c r="B8" s="107"/>
      <c r="C8" s="107"/>
      <c r="D8" s="107"/>
      <c r="E8" s="107"/>
      <c r="F8" s="109"/>
      <c r="G8" s="107"/>
      <c r="H8" s="107"/>
      <c r="I8" s="107"/>
      <c r="J8" s="107"/>
      <c r="K8" s="107"/>
      <c r="L8" s="107">
        <v>5</v>
      </c>
      <c r="M8" s="107" t="str">
        <f>IF(AND(Tournament!I20&lt;&gt;"",Tournament!K20&lt;&gt;""),IF(Tournament!I20&gt;Tournament!K20,Tournament!G20,""),"")</f>
        <v/>
      </c>
      <c r="N8" s="107" t="str">
        <f>IF(AND(Tournament!I20&lt;&gt;"",Tournament!K20&lt;&gt;""),IF(Tournament!I20=Tournament!K20,Tournament!G20,""),"")</f>
        <v/>
      </c>
      <c r="O8" s="107" t="str">
        <f>IF(AND(Tournament!I20&lt;&gt;"",Tournament!K20&lt;&gt;""),IF(Tournament!I20&gt;Tournament!K20,Tournament!M20,""),"")</f>
        <v/>
      </c>
      <c r="P8" s="107">
        <f>IF(AND(Tournament!I20&lt;&gt;"",Tournament!K20&lt;&gt;""),Tournament!I20,0)</f>
        <v>0</v>
      </c>
      <c r="Q8" s="107" t="str">
        <f>IF(AND(Tournament!I20&lt;&gt;"",Tournament!K20&lt;&gt;""),IF(Tournament!I20&lt;Tournament!K20,Tournament!M20,""),"")</f>
        <v/>
      </c>
      <c r="R8" s="107"/>
      <c r="S8" s="107" t="str">
        <f>IF(AND(Tournament!I20&lt;&gt;"",Tournament!K20&lt;&gt;""),IF(Tournament!I20&lt;Tournament!K20,Tournament!G20,""),"")</f>
        <v/>
      </c>
      <c r="T8" s="107">
        <f>IF(AND(Tournament!I20&lt;&gt;"",Tournament!K20&lt;&gt;""),Tournament!K20,0)</f>
        <v>0</v>
      </c>
      <c r="U8" s="107">
        <v>1</v>
      </c>
      <c r="V8" s="107">
        <v>5</v>
      </c>
      <c r="W8" s="107" t="str">
        <f>Tournament!G20</f>
        <v>Green Bay Packers</v>
      </c>
      <c r="X8" s="107" t="str">
        <f>IF(Tournament!I20&lt;&gt;"",Tournament!I20,"")</f>
        <v/>
      </c>
      <c r="Y8" s="107" t="str">
        <f>IF(Tournament!K20&lt;&gt;"",Tournament!K20,"")</f>
        <v/>
      </c>
      <c r="Z8" s="107" t="str">
        <f>Tournament!M20</f>
        <v>Jacksonville Jaguars</v>
      </c>
    </row>
    <row r="9" spans="1:26" ht="12.75">
      <c r="A9" s="107"/>
      <c r="B9" s="108" t="s">
        <v>90</v>
      </c>
      <c r="C9" s="107"/>
      <c r="D9" s="107"/>
      <c r="E9" s="107"/>
      <c r="F9" s="109"/>
      <c r="G9" s="107"/>
      <c r="H9" s="107"/>
      <c r="I9" s="107"/>
      <c r="J9" s="107"/>
      <c r="K9" s="107"/>
      <c r="L9" s="107">
        <v>6</v>
      </c>
      <c r="M9" s="107" t="str">
        <f>IF(AND(Tournament!I21&lt;&gt;"",Tournament!K21&lt;&gt;""),IF(Tournament!I21&gt;Tournament!K21,Tournament!G21,""),"")</f>
        <v/>
      </c>
      <c r="N9" s="107" t="str">
        <f>IF(AND(Tournament!I21&lt;&gt;"",Tournament!K21&lt;&gt;""),IF(Tournament!I21=Tournament!K21,Tournament!G21,""),"")</f>
        <v/>
      </c>
      <c r="O9" s="107" t="str">
        <f>IF(AND(Tournament!I21&lt;&gt;"",Tournament!K21&lt;&gt;""),IF(Tournament!I21&gt;Tournament!K21,Tournament!M21,""),"")</f>
        <v/>
      </c>
      <c r="P9" s="107">
        <f>IF(AND(Tournament!I21&lt;&gt;"",Tournament!K21&lt;&gt;""),Tournament!I21,0)</f>
        <v>0</v>
      </c>
      <c r="Q9" s="107" t="str">
        <f>IF(AND(Tournament!I21&lt;&gt;"",Tournament!K21&lt;&gt;""),IF(Tournament!I21&lt;Tournament!K21,Tournament!M21,""),"")</f>
        <v/>
      </c>
      <c r="R9" s="107" t="str">
        <f>IF(AND(Tournament!I21&lt;&gt;"",Tournament!K21&lt;&gt;""),IF(Tournament!I21=Tournament!K21,Tournament!M21,""),"")</f>
        <v/>
      </c>
      <c r="S9" s="107" t="str">
        <f>IF(AND(Tournament!I21&lt;&gt;"",Tournament!K21&lt;&gt;""),IF(Tournament!I21&lt;Tournament!K21,Tournament!G21,""),"")</f>
        <v/>
      </c>
      <c r="T9" s="107">
        <f>IF(AND(Tournament!I21&lt;&gt;"",Tournament!K21&lt;&gt;""),Tournament!K21,0)</f>
        <v>0</v>
      </c>
      <c r="U9" s="107">
        <v>1</v>
      </c>
      <c r="V9" s="107">
        <v>6</v>
      </c>
      <c r="W9" s="107" t="str">
        <f>Tournament!G21</f>
        <v>San Diego Chargers</v>
      </c>
      <c r="X9" s="107" t="str">
        <f>IF(Tournament!I21&lt;&gt;"",Tournament!I21,"")</f>
        <v/>
      </c>
      <c r="Y9" s="107" t="str">
        <f>IF(Tournament!K21&lt;&gt;"",Tournament!K21,"")</f>
        <v/>
      </c>
      <c r="Z9" s="107" t="str">
        <f>Tournament!M21</f>
        <v>Kansas City Chiefs</v>
      </c>
    </row>
    <row r="10" spans="1:26" ht="12.75">
      <c r="A10" s="107"/>
      <c r="B10" s="107" t="str">
        <f>'Countries and Timezone'!C11</f>
        <v>Baltimore Ravens</v>
      </c>
      <c r="C10" s="107">
        <f>SUMIF(M$4:M$259,B10,U$4:U$259)+SUMIF(Q$4:Q$259,B10,U$4:U$259)</f>
        <v>0</v>
      </c>
      <c r="D10" s="107">
        <f>SUMIF(O$4:O$259,B10,U$4:U$259)+SUMIF(S$4:S$259,B10,U$4:U$259)</f>
        <v>0</v>
      </c>
      <c r="E10" s="107">
        <f>SUMIF(N$4:N$259,B10,U$4:U$259)+SUMIF(R$4:R$259,B10,U$4:U$259)</f>
        <v>0</v>
      </c>
      <c r="F10" s="109">
        <f t="shared" si="0"/>
        <v>0</v>
      </c>
      <c r="G10" s="107">
        <f>SUMIF($W$4:$W$259,B10,$X$4:$X$259)+SUMIF($Z$4:$Z$259,B10,$Y$4:$Y$259)</f>
        <v>0</v>
      </c>
      <c r="H10" s="107">
        <f>SUMIF($Z$4:$Z$259,B10,$X$4:$X$259)+SUMIF($W$4:$W$259,B10,$Y$4:$Y$259)</f>
        <v>0</v>
      </c>
      <c r="I10" s="107">
        <f t="shared" si="1"/>
        <v>0</v>
      </c>
      <c r="J10" s="107"/>
      <c r="K10" s="107"/>
      <c r="L10" s="107">
        <v>7</v>
      </c>
      <c r="M10" s="107" t="str">
        <f>IF(AND(Tournament!I22&lt;&gt;"",Tournament!K22&lt;&gt;""),IF(Tournament!I22&gt;Tournament!K22,Tournament!G22,""),"")</f>
        <v/>
      </c>
      <c r="N10" s="107" t="str">
        <f>IF(AND(Tournament!I22&lt;&gt;"",Tournament!K22&lt;&gt;""),IF(Tournament!I22=Tournament!K22,Tournament!G22,""),"")</f>
        <v/>
      </c>
      <c r="O10" s="107" t="str">
        <f>IF(AND(Tournament!I22&lt;&gt;"",Tournament!K22&lt;&gt;""),IF(Tournament!I22&gt;Tournament!K22,Tournament!M22,""),"")</f>
        <v/>
      </c>
      <c r="P10" s="107">
        <f>IF(AND(Tournament!I22&lt;&gt;"",Tournament!K22&lt;&gt;""),Tournament!I22,0)</f>
        <v>0</v>
      </c>
      <c r="Q10" s="107" t="str">
        <f>IF(AND(Tournament!I22&lt;&gt;"",Tournament!K22&lt;&gt;""),IF(Tournament!I22&lt;Tournament!K22,Tournament!M22,""),"")</f>
        <v/>
      </c>
      <c r="R10" s="107" t="str">
        <f>IF(AND(Tournament!I22&lt;&gt;"",Tournament!K22&lt;&gt;""),IF(Tournament!I22=Tournament!K22,Tournament!M22,""),"")</f>
        <v/>
      </c>
      <c r="S10" s="107" t="str">
        <f>IF(AND(Tournament!I22&lt;&gt;"",Tournament!K22&lt;&gt;""),IF(Tournament!I22&lt;Tournament!K22,Tournament!G22,""),"")</f>
        <v/>
      </c>
      <c r="T10" s="107">
        <f>IF(AND(Tournament!I22&lt;&gt;"",Tournament!K22&lt;&gt;""),Tournament!K22,0)</f>
        <v>0</v>
      </c>
      <c r="U10" s="107">
        <v>1</v>
      </c>
      <c r="V10" s="107">
        <v>7</v>
      </c>
      <c r="W10" s="107" t="str">
        <f>Tournament!G22</f>
        <v>Oakland Raiders</v>
      </c>
      <c r="X10" s="107" t="str">
        <f>IF(Tournament!I22&lt;&gt;"",Tournament!I22,"")</f>
        <v/>
      </c>
      <c r="Y10" s="107" t="str">
        <f>IF(Tournament!K22&lt;&gt;"",Tournament!K22,"")</f>
        <v/>
      </c>
      <c r="Z10" s="107" t="str">
        <f>Tournament!M22</f>
        <v>New Orleans Saints</v>
      </c>
    </row>
    <row r="11" spans="1:26" ht="12.75">
      <c r="A11" s="107"/>
      <c r="B11" s="107" t="str">
        <f>'Countries and Timezone'!C12</f>
        <v>Cincinnati Bengals</v>
      </c>
      <c r="C11" s="107">
        <f>SUMIF(M$4:M$259,B11,U$4:U$259)+SUMIF(Q$4:Q$259,B11,U$4:U$259)</f>
        <v>0</v>
      </c>
      <c r="D11" s="107">
        <f>SUMIF(O$4:O$259,B11,U$4:U$259)+SUMIF(S$4:S$259,B11,U$4:U$259)</f>
        <v>0</v>
      </c>
      <c r="E11" s="107">
        <f>SUMIF(N$4:N$259,B11,U$4:U$259)+SUMIF(R$4:R$259,B11,U$4:U$259)</f>
        <v>0</v>
      </c>
      <c r="F11" s="109">
        <f t="shared" si="0"/>
        <v>0</v>
      </c>
      <c r="G11" s="107">
        <f>SUMIF($W$4:$W$259,B11,$X$4:$X$259)+SUMIF($Z$4:$Z$259,B11,$Y$4:$Y$259)</f>
        <v>0</v>
      </c>
      <c r="H11" s="107">
        <f>SUMIF($Z$4:$Z$259,B11,$X$4:$X$259)+SUMIF($W$4:$W$259,B11,$Y$4:$Y$259)</f>
        <v>0</v>
      </c>
      <c r="I11" s="107">
        <f t="shared" si="1"/>
        <v>0</v>
      </c>
      <c r="J11" s="107"/>
      <c r="K11" s="107"/>
      <c r="L11" s="107">
        <v>8</v>
      </c>
      <c r="M11" s="107" t="str">
        <f>IF(AND(Tournament!I23&lt;&gt;"",Tournament!K23&lt;&gt;""),IF(Tournament!I23&gt;Tournament!K23,Tournament!G23,""),"")</f>
        <v/>
      </c>
      <c r="N11" s="107" t="str">
        <f>IF(AND(Tournament!I23&lt;&gt;"",Tournament!K23&lt;&gt;""),IF(Tournament!I23=Tournament!K23,Tournament!G23,""),"")</f>
        <v/>
      </c>
      <c r="O11" s="107" t="str">
        <f>IF(AND(Tournament!I23&lt;&gt;"",Tournament!K23&lt;&gt;""),IF(Tournament!I23&gt;Tournament!K23,Tournament!M23,""),"")</f>
        <v/>
      </c>
      <c r="P11" s="107">
        <f>IF(AND(Tournament!I23&lt;&gt;"",Tournament!K23&lt;&gt;""),Tournament!I23,0)</f>
        <v>0</v>
      </c>
      <c r="Q11" s="107" t="str">
        <f>IF(AND(Tournament!I23&lt;&gt;"",Tournament!K23&lt;&gt;""),IF(Tournament!I23&lt;Tournament!K23,Tournament!M23,""),"")</f>
        <v/>
      </c>
      <c r="R11" s="107" t="str">
        <f>IF(AND(Tournament!I23&lt;&gt;"",Tournament!K23&lt;&gt;""),IF(Tournament!I23=Tournament!K23,Tournament!M23,""),"")</f>
        <v/>
      </c>
      <c r="S11" s="107" t="str">
        <f>IF(AND(Tournament!I23&lt;&gt;"",Tournament!K23&lt;&gt;""),IF(Tournament!I23&lt;Tournament!K23,Tournament!G23,""),"")</f>
        <v/>
      </c>
      <c r="T11" s="107">
        <f>IF(AND(Tournament!I23&lt;&gt;"",Tournament!K23&lt;&gt;""),Tournament!K23,0)</f>
        <v>0</v>
      </c>
      <c r="U11" s="107">
        <v>1</v>
      </c>
      <c r="V11" s="107">
        <v>8</v>
      </c>
      <c r="W11" s="107" t="str">
        <f>Tournament!G23</f>
        <v>Cincinnati Bengals</v>
      </c>
      <c r="X11" s="107" t="str">
        <f>IF(Tournament!I23&lt;&gt;"",Tournament!I23,"")</f>
        <v/>
      </c>
      <c r="Y11" s="107" t="str">
        <f>IF(Tournament!K23&lt;&gt;"",Tournament!K23,"")</f>
        <v/>
      </c>
      <c r="Z11" s="107" t="str">
        <f>Tournament!M23</f>
        <v>New York Jets</v>
      </c>
    </row>
    <row r="12" spans="1:26" ht="12.75">
      <c r="A12" s="107"/>
      <c r="B12" s="107" t="str">
        <f>'Countries and Timezone'!C13</f>
        <v>Cleveland Browns</v>
      </c>
      <c r="C12" s="107">
        <f>SUMIF(M$4:M$259,B12,U$4:U$259)+SUMIF(Q$4:Q$259,B12,U$4:U$259)</f>
        <v>0</v>
      </c>
      <c r="D12" s="107">
        <f>SUMIF(O$4:O$259,B12,U$4:U$259)+SUMIF(S$4:S$259,B12,U$4:U$259)</f>
        <v>0</v>
      </c>
      <c r="E12" s="107">
        <f>SUMIF(N$4:N$259,B12,U$4:U$259)+SUMIF(R$4:R$259,B12,U$4:U$259)</f>
        <v>0</v>
      </c>
      <c r="F12" s="109">
        <f t="shared" si="0"/>
        <v>0</v>
      </c>
      <c r="G12" s="107">
        <f>SUMIF($W$4:$W$259,B12,$X$4:$X$259)+SUMIF($Z$4:$Z$259,B12,$Y$4:$Y$259)</f>
        <v>0</v>
      </c>
      <c r="H12" s="107">
        <f>SUMIF($Z$4:$Z$259,B12,$X$4:$X$259)+SUMIF($W$4:$W$259,B12,$Y$4:$Y$259)</f>
        <v>0</v>
      </c>
      <c r="I12" s="107">
        <f t="shared" si="1"/>
        <v>0</v>
      </c>
      <c r="J12" s="107"/>
      <c r="K12" s="107"/>
      <c r="L12" s="107">
        <v>9</v>
      </c>
      <c r="M12" s="107" t="str">
        <f>IF(AND(Tournament!I24&lt;&gt;"",Tournament!K24&lt;&gt;""),IF(Tournament!I24&gt;Tournament!K24,Tournament!G24,""),"")</f>
        <v/>
      </c>
      <c r="N12" s="107" t="str">
        <f>IF(AND(Tournament!I24&lt;&gt;"",Tournament!K24&lt;&gt;""),IF(Tournament!I24=Tournament!K24,Tournament!G24,""),"")</f>
        <v/>
      </c>
      <c r="O12" s="107" t="str">
        <f>IF(AND(Tournament!I24&lt;&gt;"",Tournament!K24&lt;&gt;""),IF(Tournament!I24&gt;Tournament!K24,Tournament!M24,""),"")</f>
        <v/>
      </c>
      <c r="P12" s="107">
        <f>IF(AND(Tournament!I24&lt;&gt;"",Tournament!K24&lt;&gt;""),Tournament!I24,0)</f>
        <v>0</v>
      </c>
      <c r="Q12" s="107" t="str">
        <f>IF(AND(Tournament!I24&lt;&gt;"",Tournament!K24&lt;&gt;""),IF(Tournament!I24&lt;Tournament!K24,Tournament!M24,""),"")</f>
        <v/>
      </c>
      <c r="R12" s="107"/>
      <c r="S12" s="107" t="str">
        <f>IF(AND(Tournament!I24&lt;&gt;"",Tournament!K24&lt;&gt;""),IF(Tournament!I24&lt;Tournament!K24,Tournament!G24,""),"")</f>
        <v/>
      </c>
      <c r="T12" s="107">
        <f>IF(AND(Tournament!I24&lt;&gt;"",Tournament!K24&lt;&gt;""),Tournament!K24,0)</f>
        <v>0</v>
      </c>
      <c r="U12" s="107">
        <v>1</v>
      </c>
      <c r="V12" s="107">
        <v>9</v>
      </c>
      <c r="W12" s="107" t="str">
        <f>Tournament!G24</f>
        <v>Cleveland Browns</v>
      </c>
      <c r="X12" s="107" t="str">
        <f>IF(Tournament!I24&lt;&gt;"",Tournament!I24,"")</f>
        <v/>
      </c>
      <c r="Y12" s="107" t="str">
        <f>IF(Tournament!K24&lt;&gt;"",Tournament!K24,"")</f>
        <v/>
      </c>
      <c r="Z12" s="107" t="str">
        <f>Tournament!M24</f>
        <v>Philadelphia Eagles</v>
      </c>
    </row>
    <row r="13" spans="1:26" ht="12.75">
      <c r="A13" s="107"/>
      <c r="B13" s="107" t="str">
        <f>'Countries and Timezone'!C14</f>
        <v>Pittsburgh Steelers</v>
      </c>
      <c r="C13" s="107">
        <f>SUMIF(M$4:M$259,B13,U$4:U$259)+SUMIF(Q$4:Q$259,B13,U$4:U$259)</f>
        <v>0</v>
      </c>
      <c r="D13" s="107">
        <f>SUMIF(O$4:O$259,B13,U$4:U$259)+SUMIF(S$4:S$259,B13,U$4:U$259)</f>
        <v>0</v>
      </c>
      <c r="E13" s="107">
        <f>SUMIF(N$4:N$259,B13,U$4:U$259)+SUMIF(R$4:R$259,B13,U$4:U$259)</f>
        <v>0</v>
      </c>
      <c r="F13" s="109">
        <f t="shared" si="0"/>
        <v>0</v>
      </c>
      <c r="G13" s="107">
        <f>SUMIF($W$4:$W$259,B13,$X$4:$X$259)+SUMIF($Z$4:$Z$259,B13,$Y$4:$Y$259)</f>
        <v>0</v>
      </c>
      <c r="H13" s="107">
        <f>SUMIF($Z$4:$Z$259,B13,$X$4:$X$259)+SUMIF($W$4:$W$259,B13,$Y$4:$Y$259)</f>
        <v>0</v>
      </c>
      <c r="I13" s="107">
        <f t="shared" si="1"/>
        <v>0</v>
      </c>
      <c r="J13" s="107"/>
      <c r="K13" s="107"/>
      <c r="L13" s="107">
        <v>10</v>
      </c>
      <c r="M13" s="107" t="str">
        <f>IF(AND(Tournament!I25&lt;&gt;"",Tournament!K25&lt;&gt;""),IF(Tournament!I25&gt;Tournament!K25,Tournament!G25,""),"")</f>
        <v/>
      </c>
      <c r="N13" s="107" t="str">
        <f>IF(AND(Tournament!I25&lt;&gt;"",Tournament!K25&lt;&gt;""),IF(Tournament!I25=Tournament!K25,Tournament!G25,""),"")</f>
        <v/>
      </c>
      <c r="O13" s="107" t="str">
        <f>IF(AND(Tournament!I25&lt;&gt;"",Tournament!K25&lt;&gt;""),IF(Tournament!I25&gt;Tournament!K25,Tournament!M25,""),"")</f>
        <v/>
      </c>
      <c r="P13" s="107">
        <f>IF(AND(Tournament!I25&lt;&gt;"",Tournament!K25&lt;&gt;""),Tournament!I25,0)</f>
        <v>0</v>
      </c>
      <c r="Q13" s="107" t="str">
        <f>IF(AND(Tournament!I25&lt;&gt;"",Tournament!K25&lt;&gt;""),IF(Tournament!I25&lt;Tournament!K25,Tournament!M25,""),"")</f>
        <v/>
      </c>
      <c r="R13" s="107" t="str">
        <f>IF(AND(Tournament!I25&lt;&gt;"",Tournament!K25&lt;&gt;""),IF(Tournament!I25=Tournament!K25,Tournament!M25,""),"")</f>
        <v/>
      </c>
      <c r="S13" s="107" t="str">
        <f>IF(AND(Tournament!I25&lt;&gt;"",Tournament!K25&lt;&gt;""),IF(Tournament!I25&lt;Tournament!K25,Tournament!G25,""),"")</f>
        <v/>
      </c>
      <c r="T13" s="107">
        <f>IF(AND(Tournament!I25&lt;&gt;"",Tournament!K25&lt;&gt;""),Tournament!K25,0)</f>
        <v>0</v>
      </c>
      <c r="U13" s="107">
        <v>1</v>
      </c>
      <c r="V13" s="107">
        <v>10</v>
      </c>
      <c r="W13" s="107" t="str">
        <f>Tournament!G25</f>
        <v>Minnesota Vikings</v>
      </c>
      <c r="X13" s="107" t="str">
        <f>IF(Tournament!I25&lt;&gt;"",Tournament!I25,"")</f>
        <v/>
      </c>
      <c r="Y13" s="107" t="str">
        <f>IF(Tournament!K25&lt;&gt;"",Tournament!K25,"")</f>
        <v/>
      </c>
      <c r="Z13" s="107" t="str">
        <f>Tournament!M25</f>
        <v>Tennessee Titans</v>
      </c>
    </row>
    <row r="14" spans="1:26" ht="12.75">
      <c r="A14" s="107"/>
      <c r="B14" s="107"/>
      <c r="C14" s="107"/>
      <c r="D14" s="107"/>
      <c r="E14" s="107"/>
      <c r="F14" s="109"/>
      <c r="G14" s="107"/>
      <c r="H14" s="107"/>
      <c r="I14" s="107"/>
      <c r="J14" s="107"/>
      <c r="K14" s="107"/>
      <c r="L14" s="107">
        <v>11</v>
      </c>
      <c r="M14" s="107" t="str">
        <f>IF(AND(Tournament!I26&lt;&gt;"",Tournament!K26&lt;&gt;""),IF(Tournament!I26&gt;Tournament!K26,Tournament!G26,""),"")</f>
        <v/>
      </c>
      <c r="N14" s="107" t="str">
        <f>IF(AND(Tournament!I26&lt;&gt;"",Tournament!K26&lt;&gt;""),IF(Tournament!I26=Tournament!K26,Tournament!G26,""),"")</f>
        <v/>
      </c>
      <c r="O14" s="107" t="str">
        <f>IF(AND(Tournament!I26&lt;&gt;"",Tournament!K26&lt;&gt;""),IF(Tournament!I26&gt;Tournament!K26,Tournament!M26,""),"")</f>
        <v/>
      </c>
      <c r="P14" s="107">
        <f>IF(AND(Tournament!I26&lt;&gt;"",Tournament!K26&lt;&gt;""),Tournament!I26,0)</f>
        <v>0</v>
      </c>
      <c r="Q14" s="107" t="str">
        <f>IF(AND(Tournament!I26&lt;&gt;"",Tournament!K26&lt;&gt;""),IF(Tournament!I26&lt;Tournament!K26,Tournament!M26,""),"")</f>
        <v/>
      </c>
      <c r="R14" s="107" t="str">
        <f>IF(AND(Tournament!I26&lt;&gt;"",Tournament!K26&lt;&gt;""),IF(Tournament!I26=Tournament!K26,Tournament!M26,""),"")</f>
        <v/>
      </c>
      <c r="S14" s="107" t="str">
        <f>IF(AND(Tournament!I26&lt;&gt;"",Tournament!K26&lt;&gt;""),IF(Tournament!I26&lt;Tournament!K26,Tournament!G26,""),"")</f>
        <v/>
      </c>
      <c r="T14" s="107">
        <f>IF(AND(Tournament!I26&lt;&gt;"",Tournament!K26&lt;&gt;""),Tournament!K26,0)</f>
        <v>0</v>
      </c>
      <c r="U14" s="107">
        <v>1</v>
      </c>
      <c r="V14" s="107">
        <v>11</v>
      </c>
      <c r="W14" s="107" t="str">
        <f>Tournament!G26</f>
        <v>Miami Dolphins</v>
      </c>
      <c r="X14" s="107" t="str">
        <f>IF(Tournament!I26&lt;&gt;"",Tournament!I26,"")</f>
        <v/>
      </c>
      <c r="Y14" s="107" t="str">
        <f>IF(Tournament!K26&lt;&gt;"",Tournament!K26,"")</f>
        <v/>
      </c>
      <c r="Z14" s="107" t="str">
        <f>Tournament!M26</f>
        <v>Seattle Seahawks</v>
      </c>
    </row>
    <row r="15" spans="1:26" ht="12.75">
      <c r="A15" s="107"/>
      <c r="B15" s="108" t="s">
        <v>91</v>
      </c>
      <c r="C15" s="107"/>
      <c r="D15" s="107"/>
      <c r="E15" s="107"/>
      <c r="F15" s="109"/>
      <c r="G15" s="107"/>
      <c r="H15" s="107"/>
      <c r="I15" s="107"/>
      <c r="J15" s="107"/>
      <c r="K15" s="107"/>
      <c r="L15" s="107">
        <v>12</v>
      </c>
      <c r="M15" s="107" t="str">
        <f>IF(AND(Tournament!I27&lt;&gt;"",Tournament!K27&lt;&gt;""),IF(Tournament!I27&gt;Tournament!K27,Tournament!G27,""),"")</f>
        <v/>
      </c>
      <c r="N15" s="107" t="str">
        <f>IF(AND(Tournament!I27&lt;&gt;"",Tournament!K27&lt;&gt;""),IF(Tournament!I27=Tournament!K27,Tournament!G27,""),"")</f>
        <v/>
      </c>
      <c r="O15" s="107" t="str">
        <f>IF(AND(Tournament!I27&lt;&gt;"",Tournament!K27&lt;&gt;""),IF(Tournament!I27&gt;Tournament!K27,Tournament!M27,""),"")</f>
        <v/>
      </c>
      <c r="P15" s="107">
        <f>IF(AND(Tournament!I27&lt;&gt;"",Tournament!K27&lt;&gt;""),Tournament!I27,0)</f>
        <v>0</v>
      </c>
      <c r="Q15" s="107" t="str">
        <f>IF(AND(Tournament!I27&lt;&gt;"",Tournament!K27&lt;&gt;""),IF(Tournament!I27&lt;Tournament!K27,Tournament!M27,""),"")</f>
        <v/>
      </c>
      <c r="R15" s="107" t="str">
        <f>IF(AND(Tournament!I27&lt;&gt;"",Tournament!K27&lt;&gt;""),IF(Tournament!I27=Tournament!K27,Tournament!M27,""),"")</f>
        <v/>
      </c>
      <c r="S15" s="107" t="str">
        <f>IF(AND(Tournament!I27&lt;&gt;"",Tournament!K27&lt;&gt;""),IF(Tournament!I27&lt;Tournament!K27,Tournament!G27,""),"")</f>
        <v/>
      </c>
      <c r="T15" s="107">
        <f>IF(AND(Tournament!I27&lt;&gt;"",Tournament!K27&lt;&gt;""),Tournament!K27,0)</f>
        <v>0</v>
      </c>
      <c r="U15" s="107">
        <v>1</v>
      </c>
      <c r="V15" s="107">
        <v>12</v>
      </c>
      <c r="W15" s="107" t="str">
        <f>Tournament!G27</f>
        <v>New York Giants</v>
      </c>
      <c r="X15" s="107" t="str">
        <f>IF(Tournament!I27&lt;&gt;"",Tournament!I27,"")</f>
        <v/>
      </c>
      <c r="Y15" s="107" t="str">
        <f>IF(Tournament!K27&lt;&gt;"",Tournament!K27,"")</f>
        <v/>
      </c>
      <c r="Z15" s="107" t="str">
        <f>Tournament!M27</f>
        <v>Dallas Cowboys</v>
      </c>
    </row>
    <row r="16" spans="1:26" ht="12.75">
      <c r="A16" s="107"/>
      <c r="B16" s="107" t="str">
        <f>'Countries and Timezone'!C15</f>
        <v>Houston Texans</v>
      </c>
      <c r="C16" s="107">
        <f>SUMIF(M$4:M$259,B16,U$4:U$259)+SUMIF(Q$4:Q$259,B16,U$4:U$259)</f>
        <v>0</v>
      </c>
      <c r="D16" s="107">
        <f>SUMIF(O$4:O$259,B16,U$4:U$259)+SUMIF(S$4:S$259,B16,U$4:U$259)</f>
        <v>0</v>
      </c>
      <c r="E16" s="107">
        <f>SUMIF(N$4:N$259,B16,U$4:U$259)+SUMIF(R$4:R$259,B16,U$4:U$259)</f>
        <v>0</v>
      </c>
      <c r="F16" s="109">
        <f t="shared" si="0"/>
        <v>0</v>
      </c>
      <c r="G16" s="107">
        <f>SUMIF($W$4:$W$259,B16,$X$4:$X$259)+SUMIF($Z$4:$Z$259,B16,$Y$4:$Y$259)</f>
        <v>0</v>
      </c>
      <c r="H16" s="107">
        <f>SUMIF($Z$4:$Z$259,B16,$X$4:$X$259)+SUMIF($W$4:$W$259,B16,$Y$4:$Y$259)</f>
        <v>0</v>
      </c>
      <c r="I16" s="107">
        <f t="shared" si="1"/>
        <v>0</v>
      </c>
      <c r="J16" s="107"/>
      <c r="K16" s="107"/>
      <c r="L16" s="107">
        <v>13</v>
      </c>
      <c r="M16" s="107" t="str">
        <f>IF(AND(Tournament!I28&lt;&gt;"",Tournament!K28&lt;&gt;""),IF(Tournament!I28&gt;Tournament!K28,Tournament!G28,""),"")</f>
        <v/>
      </c>
      <c r="N16" s="107" t="str">
        <f>IF(AND(Tournament!I28&lt;&gt;"",Tournament!K28&lt;&gt;""),IF(Tournament!I28=Tournament!K28,Tournament!G28,""),"")</f>
        <v/>
      </c>
      <c r="O16" s="107" t="str">
        <f>IF(AND(Tournament!I28&lt;&gt;"",Tournament!K28&lt;&gt;""),IF(Tournament!I28&gt;Tournament!K28,Tournament!M28,""),"")</f>
        <v/>
      </c>
      <c r="P16" s="107">
        <f>IF(AND(Tournament!I28&lt;&gt;"",Tournament!K28&lt;&gt;""),Tournament!I28,0)</f>
        <v>0</v>
      </c>
      <c r="Q16" s="107" t="str">
        <f>IF(AND(Tournament!I28&lt;&gt;"",Tournament!K28&lt;&gt;""),IF(Tournament!I28&lt;Tournament!K28,Tournament!M28,""),"")</f>
        <v/>
      </c>
      <c r="R16" s="107"/>
      <c r="S16" s="107" t="str">
        <f>IF(AND(Tournament!I28&lt;&gt;"",Tournament!K28&lt;&gt;""),IF(Tournament!I28&lt;Tournament!K28,Tournament!G28,""),"")</f>
        <v/>
      </c>
      <c r="T16" s="107">
        <f>IF(AND(Tournament!I28&lt;&gt;"",Tournament!K28&lt;&gt;""),Tournament!K28,0)</f>
        <v>0</v>
      </c>
      <c r="U16" s="107">
        <v>1</v>
      </c>
      <c r="V16" s="107">
        <v>13</v>
      </c>
      <c r="W16" s="107" t="str">
        <f>Tournament!G28</f>
        <v>Detroit Lions</v>
      </c>
      <c r="X16" s="107" t="str">
        <f>IF(Tournament!I28&lt;&gt;"",Tournament!I28,"")</f>
        <v/>
      </c>
      <c r="Y16" s="107" t="str">
        <f>IF(Tournament!K28&lt;&gt;"",Tournament!K28,"")</f>
        <v/>
      </c>
      <c r="Z16" s="107" t="str">
        <f>Tournament!M28</f>
        <v>Indianapolis Colts</v>
      </c>
    </row>
    <row r="17" spans="1:26" ht="12.75">
      <c r="A17" s="107"/>
      <c r="B17" s="107" t="str">
        <f>'Countries and Timezone'!C16</f>
        <v>Indianapolis Colts</v>
      </c>
      <c r="C17" s="107">
        <f>SUMIF(M$4:M$259,B17,U$4:U$259)+SUMIF(Q$4:Q$259,B17,U$4:U$259)</f>
        <v>0</v>
      </c>
      <c r="D17" s="107">
        <f>SUMIF(O$4:O$259,B17,U$4:U$259)+SUMIF(S$4:S$259,B17,U$4:U$259)</f>
        <v>0</v>
      </c>
      <c r="E17" s="107">
        <f>SUMIF(N$4:N$259,B17,U$4:U$259)+SUMIF(R$4:R$259,B17,U$4:U$259)</f>
        <v>0</v>
      </c>
      <c r="F17" s="109">
        <f t="shared" si="0"/>
        <v>0</v>
      </c>
      <c r="G17" s="107">
        <f>SUMIF($W$4:$W$259,B17,$X$4:$X$259)+SUMIF($Z$4:$Z$259,B17,$Y$4:$Y$259)</f>
        <v>0</v>
      </c>
      <c r="H17" s="107">
        <f>SUMIF($Z$4:$Z$259,B17,$X$4:$X$259)+SUMIF($W$4:$W$259,B17,$Y$4:$Y$259)</f>
        <v>0</v>
      </c>
      <c r="I17" s="107">
        <f t="shared" si="1"/>
        <v>0</v>
      </c>
      <c r="J17" s="107"/>
      <c r="K17" s="107"/>
      <c r="L17" s="107">
        <v>14</v>
      </c>
      <c r="M17" s="107" t="str">
        <f>IF(AND(Tournament!I29&lt;&gt;"",Tournament!K29&lt;&gt;""),IF(Tournament!I29&gt;Tournament!K29,Tournament!G29,""),"")</f>
        <v/>
      </c>
      <c r="N17" s="107" t="str">
        <f>IF(AND(Tournament!I29&lt;&gt;"",Tournament!K29&lt;&gt;""),IF(Tournament!I29=Tournament!K29,Tournament!G29,""),"")</f>
        <v/>
      </c>
      <c r="O17" s="107" t="str">
        <f>IF(AND(Tournament!I29&lt;&gt;"",Tournament!K29&lt;&gt;""),IF(Tournament!I29&gt;Tournament!K29,Tournament!M29,""),"")</f>
        <v/>
      </c>
      <c r="P17" s="107">
        <f>IF(AND(Tournament!I29&lt;&gt;"",Tournament!K29&lt;&gt;""),Tournament!I29,0)</f>
        <v>0</v>
      </c>
      <c r="Q17" s="107" t="str">
        <f>IF(AND(Tournament!I29&lt;&gt;"",Tournament!K29&lt;&gt;""),IF(Tournament!I29&lt;Tournament!K29,Tournament!M29,""),"")</f>
        <v/>
      </c>
      <c r="R17" s="107" t="str">
        <f>IF(AND(Tournament!I29&lt;&gt;"",Tournament!K29&lt;&gt;""),IF(Tournament!I29=Tournament!K29,Tournament!M29,""),"")</f>
        <v/>
      </c>
      <c r="S17" s="107" t="str">
        <f>IF(AND(Tournament!I29&lt;&gt;"",Tournament!K29&lt;&gt;""),IF(Tournament!I29&lt;Tournament!K29,Tournament!G29,""),"")</f>
        <v/>
      </c>
      <c r="T17" s="107">
        <f>IF(AND(Tournament!I29&lt;&gt;"",Tournament!K29&lt;&gt;""),Tournament!K29,0)</f>
        <v>0</v>
      </c>
      <c r="U17" s="107">
        <v>1</v>
      </c>
      <c r="V17" s="107">
        <v>14</v>
      </c>
      <c r="W17" s="107" t="str">
        <f>Tournament!G29</f>
        <v>New England Patriots</v>
      </c>
      <c r="X17" s="107" t="str">
        <f>IF(Tournament!I29&lt;&gt;"",Tournament!I29,"")</f>
        <v/>
      </c>
      <c r="Y17" s="107" t="str">
        <f>IF(Tournament!K29&lt;&gt;"",Tournament!K29,"")</f>
        <v/>
      </c>
      <c r="Z17" s="107" t="str">
        <f>Tournament!M29</f>
        <v>Arizona Cardinals</v>
      </c>
    </row>
    <row r="18" spans="1:26" ht="12.75">
      <c r="A18" s="107"/>
      <c r="B18" s="107" t="str">
        <f>'Countries and Timezone'!C17</f>
        <v>Jacksonville Jaguars</v>
      </c>
      <c r="C18" s="107">
        <f>SUMIF(M$4:M$259,B18,U$4:U$259)+SUMIF(Q$4:Q$259,B18,U$4:U$259)</f>
        <v>0</v>
      </c>
      <c r="D18" s="107">
        <f>SUMIF(O$4:O$259,B18,U$4:U$259)+SUMIF(S$4:S$259,B18,U$4:U$259)</f>
        <v>0</v>
      </c>
      <c r="E18" s="107">
        <f>SUMIF(N$4:N$259,B18,U$4:U$259)+SUMIF(R$4:R$259,B18,U$4:U$259)</f>
        <v>0</v>
      </c>
      <c r="F18" s="109">
        <f t="shared" si="0"/>
        <v>0</v>
      </c>
      <c r="G18" s="107">
        <f>SUMIF($W$4:$W$259,B18,$X$4:$X$259)+SUMIF($Z$4:$Z$259,B18,$Y$4:$Y$259)</f>
        <v>0</v>
      </c>
      <c r="H18" s="107">
        <f>SUMIF($Z$4:$Z$259,B18,$X$4:$X$259)+SUMIF($W$4:$W$259,B18,$Y$4:$Y$259)</f>
        <v>0</v>
      </c>
      <c r="I18" s="107">
        <f t="shared" si="1"/>
        <v>0</v>
      </c>
      <c r="J18" s="107"/>
      <c r="K18" s="107"/>
      <c r="L18" s="107">
        <v>15</v>
      </c>
      <c r="M18" s="107" t="str">
        <f>IF(AND(Tournament!I30&lt;&gt;"",Tournament!K30&lt;&gt;""),IF(Tournament!I30&gt;Tournament!K30,Tournament!G30,""),"")</f>
        <v/>
      </c>
      <c r="N18" s="107" t="str">
        <f>IF(AND(Tournament!I30&lt;&gt;"",Tournament!K30&lt;&gt;""),IF(Tournament!I30=Tournament!K30,Tournament!G30,""),"")</f>
        <v/>
      </c>
      <c r="O18" s="107" t="str">
        <f>IF(AND(Tournament!I30&lt;&gt;"",Tournament!K30&lt;&gt;""),IF(Tournament!I30&gt;Tournament!K30,Tournament!M30,""),"")</f>
        <v/>
      </c>
      <c r="P18" s="107">
        <f>IF(AND(Tournament!I30&lt;&gt;"",Tournament!K30&lt;&gt;""),Tournament!I30,0)</f>
        <v>0</v>
      </c>
      <c r="Q18" s="107" t="str">
        <f>IF(AND(Tournament!I30&lt;&gt;"",Tournament!K30&lt;&gt;""),IF(Tournament!I30&lt;Tournament!K30,Tournament!M30,""),"")</f>
        <v/>
      </c>
      <c r="R18" s="107" t="str">
        <f>IF(AND(Tournament!I30&lt;&gt;"",Tournament!K30&lt;&gt;""),IF(Tournament!I30=Tournament!K30,Tournament!M30,""),"")</f>
        <v/>
      </c>
      <c r="S18" s="107" t="str">
        <f>IF(AND(Tournament!I30&lt;&gt;"",Tournament!K30&lt;&gt;""),IF(Tournament!I30&lt;Tournament!K30,Tournament!G30,""),"")</f>
        <v/>
      </c>
      <c r="T18" s="107">
        <f>IF(AND(Tournament!I30&lt;&gt;"",Tournament!K30&lt;&gt;""),Tournament!K30,0)</f>
        <v>0</v>
      </c>
      <c r="U18" s="107">
        <v>1</v>
      </c>
      <c r="V18" s="107">
        <v>15</v>
      </c>
      <c r="W18" s="107" t="str">
        <f>Tournament!G30</f>
        <v>Pittsburgh Steelers</v>
      </c>
      <c r="X18" s="107" t="str">
        <f>IF(Tournament!I30&lt;&gt;"",Tournament!I30,"")</f>
        <v/>
      </c>
      <c r="Y18" s="107" t="str">
        <f>IF(Tournament!K30&lt;&gt;"",Tournament!K30,"")</f>
        <v/>
      </c>
      <c r="Z18" s="107" t="str">
        <f>Tournament!M30</f>
        <v>Washington Redskins</v>
      </c>
    </row>
    <row r="19" spans="1:26" ht="12.75">
      <c r="A19" s="107"/>
      <c r="B19" s="107" t="str">
        <f>'Countries and Timezone'!C18</f>
        <v>Tennessee Titans</v>
      </c>
      <c r="C19" s="107">
        <f>SUMIF(M$4:M$259,B19,U$4:U$259)+SUMIF(Q$4:Q$259,B19,U$4:U$259)</f>
        <v>0</v>
      </c>
      <c r="D19" s="107">
        <f>SUMIF(O$4:O$259,B19,U$4:U$259)+SUMIF(S$4:S$259,B19,U$4:U$259)</f>
        <v>0</v>
      </c>
      <c r="E19" s="107">
        <f>SUMIF(N$4:N$259,B19,U$4:U$259)+SUMIF(R$4:R$259,B19,U$4:U$259)</f>
        <v>0</v>
      </c>
      <c r="F19" s="109">
        <f t="shared" si="0"/>
        <v>0</v>
      </c>
      <c r="G19" s="107">
        <f>SUMIF($W$4:$W$259,B19,$X$4:$X$259)+SUMIF($Z$4:$Z$259,B19,$Y$4:$Y$259)</f>
        <v>0</v>
      </c>
      <c r="H19" s="107">
        <f>SUMIF($Z$4:$Z$259,B19,$X$4:$X$259)+SUMIF($W$4:$W$259,B19,$Y$4:$Y$259)</f>
        <v>0</v>
      </c>
      <c r="I19" s="107">
        <f t="shared" si="1"/>
        <v>0</v>
      </c>
      <c r="J19" s="107"/>
      <c r="K19" s="107"/>
      <c r="L19" s="107">
        <v>16</v>
      </c>
      <c r="M19" s="107" t="str">
        <f>IF(AND(Tournament!I31&lt;&gt;"",Tournament!K31&lt;&gt;""),IF(Tournament!I31&gt;Tournament!K31,Tournament!G31,""),"")</f>
        <v/>
      </c>
      <c r="N19" s="107" t="str">
        <f>IF(AND(Tournament!I31&lt;&gt;"",Tournament!K31&lt;&gt;""),IF(Tournament!I31=Tournament!K31,Tournament!G31,""),"")</f>
        <v/>
      </c>
      <c r="O19" s="107" t="str">
        <f>IF(AND(Tournament!I31&lt;&gt;"",Tournament!K31&lt;&gt;""),IF(Tournament!I31&gt;Tournament!K31,Tournament!M31,""),"")</f>
        <v/>
      </c>
      <c r="P19" s="107">
        <f>IF(AND(Tournament!I31&lt;&gt;"",Tournament!K31&lt;&gt;""),Tournament!I31,0)</f>
        <v>0</v>
      </c>
      <c r="Q19" s="107" t="str">
        <f>IF(AND(Tournament!I31&lt;&gt;"",Tournament!K31&lt;&gt;""),IF(Tournament!I31&lt;Tournament!K31,Tournament!M31,""),"")</f>
        <v/>
      </c>
      <c r="R19" s="107" t="str">
        <f>IF(AND(Tournament!I31&lt;&gt;"",Tournament!K31&lt;&gt;""),IF(Tournament!I31=Tournament!K31,Tournament!M31,""),"")</f>
        <v/>
      </c>
      <c r="S19" s="107" t="str">
        <f>IF(AND(Tournament!I31&lt;&gt;"",Tournament!K31&lt;&gt;""),IF(Tournament!I31&lt;Tournament!K31,Tournament!G31,""),"")</f>
        <v/>
      </c>
      <c r="T19" s="107">
        <f>IF(AND(Tournament!I31&lt;&gt;"",Tournament!K31&lt;&gt;""),Tournament!K31,0)</f>
        <v>0</v>
      </c>
      <c r="U19" s="107">
        <v>1</v>
      </c>
      <c r="V19" s="107">
        <v>16</v>
      </c>
      <c r="W19" s="107" t="str">
        <f>Tournament!G31</f>
        <v>Los Angeles Rams</v>
      </c>
      <c r="X19" s="107" t="str">
        <f>IF(Tournament!I31&lt;&gt;"",Tournament!I31,"")</f>
        <v/>
      </c>
      <c r="Y19" s="107" t="str">
        <f>IF(Tournament!K31&lt;&gt;"",Tournament!K31,"")</f>
        <v/>
      </c>
      <c r="Z19" s="107" t="str">
        <f>Tournament!M31</f>
        <v>S. F. 49ers</v>
      </c>
    </row>
    <row r="20" spans="1:26" ht="12.75">
      <c r="A20" s="107"/>
      <c r="B20" s="107"/>
      <c r="C20" s="107"/>
      <c r="D20" s="107"/>
      <c r="E20" s="107"/>
      <c r="F20" s="109"/>
      <c r="G20" s="107"/>
      <c r="H20" s="107"/>
      <c r="I20" s="107"/>
      <c r="J20" s="107"/>
      <c r="K20" s="107"/>
      <c r="L20" s="107">
        <v>17</v>
      </c>
      <c r="M20" s="107" t="str">
        <f>IF(AND(Tournament!I32&lt;&gt;"",Tournament!K32&lt;&gt;""),IF(Tournament!I32&gt;Tournament!K32,Tournament!G32,""),"")</f>
        <v/>
      </c>
      <c r="N20" s="107" t="str">
        <f>IF(AND(Tournament!I32&lt;&gt;"",Tournament!K32&lt;&gt;""),IF(Tournament!I32=Tournament!K32,Tournament!G32,""),"")</f>
        <v/>
      </c>
      <c r="O20" s="107" t="str">
        <f>IF(AND(Tournament!I32&lt;&gt;"",Tournament!K32&lt;&gt;""),IF(Tournament!I32&gt;Tournament!K32,Tournament!M32,""),"")</f>
        <v/>
      </c>
      <c r="P20" s="107">
        <f>IF(AND(Tournament!I32&lt;&gt;"",Tournament!K32&lt;&gt;""),Tournament!I32,0)</f>
        <v>0</v>
      </c>
      <c r="Q20" s="107" t="str">
        <f>IF(AND(Tournament!I32&lt;&gt;"",Tournament!K32&lt;&gt;""),IF(Tournament!I32&lt;Tournament!K32,Tournament!M32,""),"")</f>
        <v/>
      </c>
      <c r="R20" s="107"/>
      <c r="S20" s="107" t="str">
        <f>IF(AND(Tournament!I32&lt;&gt;"",Tournament!K32&lt;&gt;""),IF(Tournament!I32&lt;Tournament!K32,Tournament!G32,""),"")</f>
        <v/>
      </c>
      <c r="T20" s="107">
        <f>IF(AND(Tournament!I32&lt;&gt;"",Tournament!K32&lt;&gt;""),Tournament!K32,0)</f>
        <v>0</v>
      </c>
      <c r="U20" s="107">
        <v>1</v>
      </c>
      <c r="V20" s="107">
        <v>17</v>
      </c>
      <c r="W20" s="107" t="str">
        <f>Tournament!G32</f>
        <v>New York Jets</v>
      </c>
      <c r="X20" s="107" t="str">
        <f>IF(Tournament!I32&lt;&gt;"",Tournament!I32,"")</f>
        <v/>
      </c>
      <c r="Y20" s="107" t="str">
        <f>IF(Tournament!K32&lt;&gt;"",Tournament!K32,"")</f>
        <v/>
      </c>
      <c r="Z20" s="107" t="str">
        <f>Tournament!M32</f>
        <v>Buffalo Bills</v>
      </c>
    </row>
    <row r="21" spans="1:26" ht="12.75">
      <c r="A21" s="107"/>
      <c r="B21" s="108" t="s">
        <v>92</v>
      </c>
      <c r="C21" s="107"/>
      <c r="D21" s="107"/>
      <c r="E21" s="107"/>
      <c r="F21" s="109"/>
      <c r="G21" s="107"/>
      <c r="H21" s="107"/>
      <c r="I21" s="107"/>
      <c r="J21" s="107"/>
      <c r="K21" s="107"/>
      <c r="L21" s="107">
        <v>18</v>
      </c>
      <c r="M21" s="107" t="str">
        <f>IF(AND(Tournament!I33&lt;&gt;"",Tournament!K33&lt;&gt;""),IF(Tournament!I33&gt;Tournament!K33,Tournament!G33,""),"")</f>
        <v/>
      </c>
      <c r="N21" s="107" t="str">
        <f>IF(AND(Tournament!I33&lt;&gt;"",Tournament!K33&lt;&gt;""),IF(Tournament!I33=Tournament!K33,Tournament!G33,""),"")</f>
        <v/>
      </c>
      <c r="O21" s="107" t="str">
        <f>IF(AND(Tournament!I33&lt;&gt;"",Tournament!K33&lt;&gt;""),IF(Tournament!I33&gt;Tournament!K33,Tournament!M33,""),"")</f>
        <v/>
      </c>
      <c r="P21" s="107">
        <f>IF(AND(Tournament!I33&lt;&gt;"",Tournament!K33&lt;&gt;""),Tournament!I33,0)</f>
        <v>0</v>
      </c>
      <c r="Q21" s="107" t="str">
        <f>IF(AND(Tournament!I33&lt;&gt;"",Tournament!K33&lt;&gt;""),IF(Tournament!I33&lt;Tournament!K33,Tournament!M33,""),"")</f>
        <v/>
      </c>
      <c r="R21" s="107" t="str">
        <f>IF(AND(Tournament!I33&lt;&gt;"",Tournament!K33&lt;&gt;""),IF(Tournament!I33=Tournament!K33,Tournament!M33,""),"")</f>
        <v/>
      </c>
      <c r="S21" s="107" t="str">
        <f>IF(AND(Tournament!I33&lt;&gt;"",Tournament!K33&lt;&gt;""),IF(Tournament!I33&lt;Tournament!K33,Tournament!G33,""),"")</f>
        <v/>
      </c>
      <c r="T21" s="107">
        <f>IF(AND(Tournament!I33&lt;&gt;"",Tournament!K33&lt;&gt;""),Tournament!K33,0)</f>
        <v>0</v>
      </c>
      <c r="U21" s="107">
        <v>1</v>
      </c>
      <c r="V21" s="107">
        <v>18</v>
      </c>
      <c r="W21" s="107" t="str">
        <f>Tournament!G33</f>
        <v>S. F. 49ers</v>
      </c>
      <c r="X21" s="107" t="str">
        <f>IF(Tournament!I33&lt;&gt;"",Tournament!I33,"")</f>
        <v/>
      </c>
      <c r="Y21" s="107" t="str">
        <f>IF(Tournament!K33&lt;&gt;"",Tournament!K33,"")</f>
        <v/>
      </c>
      <c r="Z21" s="107" t="str">
        <f>Tournament!M33</f>
        <v>Carolina Panthers</v>
      </c>
    </row>
    <row r="22" spans="1:26" ht="12.75">
      <c r="A22" s="107"/>
      <c r="B22" s="107" t="str">
        <f>'Countries and Timezone'!C19</f>
        <v>Denver Broncos</v>
      </c>
      <c r="C22" s="107">
        <f>SUMIF(M$4:M$259,B22,U$4:U$259)+SUMIF(Q$4:Q$259,B22,U$4:U$259)</f>
        <v>0</v>
      </c>
      <c r="D22" s="107">
        <f>SUMIF(O$4:O$259,B22,U$4:U$259)+SUMIF(S$4:S$259,B22,U$4:U$259)</f>
        <v>0</v>
      </c>
      <c r="E22" s="107">
        <f>SUMIF(N$4:N$259,B22,U$4:U$259)+SUMIF(R$4:R$259,B22,U$4:U$259)</f>
        <v>0</v>
      </c>
      <c r="F22" s="109">
        <f t="shared" si="0"/>
        <v>0</v>
      </c>
      <c r="G22" s="107">
        <f>SUMIF($W$4:$W$259,B22,$X$4:$X$259)+SUMIF($Z$4:$Z$259,B22,$Y$4:$Y$259)</f>
        <v>0</v>
      </c>
      <c r="H22" s="107">
        <f>SUMIF($Z$4:$Z$259,B22,$X$4:$X$259)+SUMIF($W$4:$W$259,B22,$Y$4:$Y$259)</f>
        <v>0</v>
      </c>
      <c r="I22" s="107">
        <f t="shared" si="1"/>
        <v>0</v>
      </c>
      <c r="J22" s="107"/>
      <c r="K22" s="107"/>
      <c r="L22" s="107">
        <v>19</v>
      </c>
      <c r="M22" s="107" t="str">
        <f>IF(AND(Tournament!I34&lt;&gt;"",Tournament!K34&lt;&gt;""),IF(Tournament!I34&gt;Tournament!K34,Tournament!G34,""),"")</f>
        <v/>
      </c>
      <c r="N22" s="107" t="str">
        <f>IF(AND(Tournament!I34&lt;&gt;"",Tournament!K34&lt;&gt;""),IF(Tournament!I34=Tournament!K34,Tournament!G34,""),"")</f>
        <v/>
      </c>
      <c r="O22" s="107" t="str">
        <f>IF(AND(Tournament!I34&lt;&gt;"",Tournament!K34&lt;&gt;""),IF(Tournament!I34&gt;Tournament!K34,Tournament!M34,""),"")</f>
        <v/>
      </c>
      <c r="P22" s="107">
        <f>IF(AND(Tournament!I34&lt;&gt;"",Tournament!K34&lt;&gt;""),Tournament!I34,0)</f>
        <v>0</v>
      </c>
      <c r="Q22" s="107" t="str">
        <f>IF(AND(Tournament!I34&lt;&gt;"",Tournament!K34&lt;&gt;""),IF(Tournament!I34&lt;Tournament!K34,Tournament!M34,""),"")</f>
        <v/>
      </c>
      <c r="R22" s="107" t="str">
        <f>IF(AND(Tournament!I34&lt;&gt;"",Tournament!K34&lt;&gt;""),IF(Tournament!I34=Tournament!K34,Tournament!M34,""),"")</f>
        <v/>
      </c>
      <c r="S22" s="107" t="str">
        <f>IF(AND(Tournament!I34&lt;&gt;"",Tournament!K34&lt;&gt;""),IF(Tournament!I34&lt;Tournament!K34,Tournament!G34,""),"")</f>
        <v/>
      </c>
      <c r="T22" s="107">
        <f>IF(AND(Tournament!I34&lt;&gt;"",Tournament!K34&lt;&gt;""),Tournament!K34,0)</f>
        <v>0</v>
      </c>
      <c r="U22" s="107">
        <v>1</v>
      </c>
      <c r="V22" s="107">
        <v>19</v>
      </c>
      <c r="W22" s="107" t="str">
        <f>Tournament!G34</f>
        <v>Baltimore Ravens</v>
      </c>
      <c r="X22" s="107" t="str">
        <f>IF(Tournament!I34&lt;&gt;"",Tournament!I34,"")</f>
        <v/>
      </c>
      <c r="Y22" s="107" t="str">
        <f>IF(Tournament!K34&lt;&gt;"",Tournament!K34,"")</f>
        <v/>
      </c>
      <c r="Z22" s="107" t="str">
        <f>Tournament!M34</f>
        <v>Cleveland Browns</v>
      </c>
    </row>
    <row r="23" spans="1:26" ht="12.75">
      <c r="A23" s="107"/>
      <c r="B23" s="107" t="str">
        <f>'Countries and Timezone'!C20</f>
        <v>Kansas City Chiefs</v>
      </c>
      <c r="C23" s="107">
        <f>SUMIF(M$4:M$259,B23,U$4:U$259)+SUMIF(Q$4:Q$259,B23,U$4:U$259)</f>
        <v>0</v>
      </c>
      <c r="D23" s="107">
        <f>SUMIF(O$4:O$259,B23,U$4:U$259)+SUMIF(S$4:S$259,B23,U$4:U$259)</f>
        <v>0</v>
      </c>
      <c r="E23" s="107">
        <f>SUMIF(N$4:N$259,B23,U$4:U$259)+SUMIF(R$4:R$259,B23,U$4:U$259)</f>
        <v>0</v>
      </c>
      <c r="F23" s="109">
        <f t="shared" si="0"/>
        <v>0</v>
      </c>
      <c r="G23" s="107">
        <f>SUMIF($W$4:$W$259,B23,$X$4:$X$259)+SUMIF($Z$4:$Z$259,B23,$Y$4:$Y$259)</f>
        <v>0</v>
      </c>
      <c r="H23" s="107">
        <f>SUMIF($Z$4:$Z$259,B23,$X$4:$X$259)+SUMIF($W$4:$W$259,B23,$Y$4:$Y$259)</f>
        <v>0</v>
      </c>
      <c r="I23" s="107">
        <f t="shared" si="1"/>
        <v>0</v>
      </c>
      <c r="J23" s="107"/>
      <c r="K23" s="107"/>
      <c r="L23" s="107">
        <v>20</v>
      </c>
      <c r="M23" s="107" t="str">
        <f>IF(AND(Tournament!I35&lt;&gt;"",Tournament!K35&lt;&gt;""),IF(Tournament!I35&gt;Tournament!K35,Tournament!G35,""),"")</f>
        <v/>
      </c>
      <c r="N23" s="107" t="str">
        <f>IF(AND(Tournament!I35&lt;&gt;"",Tournament!K35&lt;&gt;""),IF(Tournament!I35=Tournament!K35,Tournament!G35,""),"")</f>
        <v/>
      </c>
      <c r="O23" s="107" t="str">
        <f>IF(AND(Tournament!I35&lt;&gt;"",Tournament!K35&lt;&gt;""),IF(Tournament!I35&gt;Tournament!K35,Tournament!M35,""),"")</f>
        <v/>
      </c>
      <c r="P23" s="107">
        <f>IF(AND(Tournament!I35&lt;&gt;"",Tournament!K35&lt;&gt;""),Tournament!I35,0)</f>
        <v>0</v>
      </c>
      <c r="Q23" s="107" t="str">
        <f>IF(AND(Tournament!I35&lt;&gt;"",Tournament!K35&lt;&gt;""),IF(Tournament!I35&lt;Tournament!K35,Tournament!M35,""),"")</f>
        <v/>
      </c>
      <c r="R23" s="107" t="str">
        <f>IF(AND(Tournament!I35&lt;&gt;"",Tournament!K35&lt;&gt;""),IF(Tournament!I35=Tournament!K35,Tournament!M35,""),"")</f>
        <v/>
      </c>
      <c r="S23" s="107" t="str">
        <f>IF(AND(Tournament!I35&lt;&gt;"",Tournament!K35&lt;&gt;""),IF(Tournament!I35&lt;Tournament!K35,Tournament!G35,""),"")</f>
        <v/>
      </c>
      <c r="T23" s="107">
        <f>IF(AND(Tournament!I35&lt;&gt;"",Tournament!K35&lt;&gt;""),Tournament!K35,0)</f>
        <v>0</v>
      </c>
      <c r="U23" s="107">
        <v>1</v>
      </c>
      <c r="V23" s="107">
        <v>20</v>
      </c>
      <c r="W23" s="107" t="str">
        <f>Tournament!G35</f>
        <v>Tennessee Titans</v>
      </c>
      <c r="X23" s="107" t="str">
        <f>IF(Tournament!I35&lt;&gt;"",Tournament!I35,"")</f>
        <v/>
      </c>
      <c r="Y23" s="107" t="str">
        <f>IF(Tournament!K35&lt;&gt;"",Tournament!K35,"")</f>
        <v/>
      </c>
      <c r="Z23" s="107" t="str">
        <f>Tournament!M35</f>
        <v>Detroit Lions</v>
      </c>
    </row>
    <row r="24" spans="1:26" ht="12.75">
      <c r="A24" s="107"/>
      <c r="B24" s="107" t="str">
        <f>'Countries and Timezone'!C21</f>
        <v>Oakland Raiders</v>
      </c>
      <c r="C24" s="107">
        <f>SUMIF(M$4:M$259,B24,U$4:U$259)+SUMIF(Q$4:Q$259,B24,U$4:U$259)</f>
        <v>0</v>
      </c>
      <c r="D24" s="107">
        <f>SUMIF(O$4:O$259,B24,U$4:U$259)+SUMIF(S$4:S$259,B24,U$4:U$259)</f>
        <v>0</v>
      </c>
      <c r="E24" s="107">
        <f>SUMIF(N$4:N$259,B24,U$4:U$259)+SUMIF(R$4:R$259,B24,U$4:U$259)</f>
        <v>0</v>
      </c>
      <c r="F24" s="109">
        <f t="shared" si="0"/>
        <v>0</v>
      </c>
      <c r="G24" s="107">
        <f>SUMIF($W$4:$W$259,B24,$X$4:$X$259)+SUMIF($Z$4:$Z$259,B24,$Y$4:$Y$259)</f>
        <v>0</v>
      </c>
      <c r="H24" s="107">
        <f>SUMIF($Z$4:$Z$259,B24,$X$4:$X$259)+SUMIF($W$4:$W$259,B24,$Y$4:$Y$259)</f>
        <v>0</v>
      </c>
      <c r="I24" s="107">
        <f t="shared" si="1"/>
        <v>0</v>
      </c>
      <c r="J24" s="107"/>
      <c r="K24" s="107"/>
      <c r="L24" s="107">
        <v>21</v>
      </c>
      <c r="M24" s="107" t="str">
        <f>IF(AND(Tournament!I36&lt;&gt;"",Tournament!K36&lt;&gt;""),IF(Tournament!I36&gt;Tournament!K36,Tournament!G36,""),"")</f>
        <v/>
      </c>
      <c r="N24" s="107" t="str">
        <f>IF(AND(Tournament!I36&lt;&gt;"",Tournament!K36&lt;&gt;""),IF(Tournament!I36=Tournament!K36,Tournament!G36,""),"")</f>
        <v/>
      </c>
      <c r="O24" s="107" t="str">
        <f>IF(AND(Tournament!I36&lt;&gt;"",Tournament!K36&lt;&gt;""),IF(Tournament!I36&gt;Tournament!K36,Tournament!M36,""),"")</f>
        <v/>
      </c>
      <c r="P24" s="107">
        <f>IF(AND(Tournament!I36&lt;&gt;"",Tournament!K36&lt;&gt;""),Tournament!I36,0)</f>
        <v>0</v>
      </c>
      <c r="Q24" s="107" t="str">
        <f>IF(AND(Tournament!I36&lt;&gt;"",Tournament!K36&lt;&gt;""),IF(Tournament!I36&lt;Tournament!K36,Tournament!M36,""),"")</f>
        <v/>
      </c>
      <c r="R24" s="107"/>
      <c r="S24" s="107" t="str">
        <f>IF(AND(Tournament!I36&lt;&gt;"",Tournament!K36&lt;&gt;""),IF(Tournament!I36&lt;Tournament!K36,Tournament!G36,""),"")</f>
        <v/>
      </c>
      <c r="T24" s="107">
        <f>IF(AND(Tournament!I36&lt;&gt;"",Tournament!K36&lt;&gt;""),Tournament!K36,0)</f>
        <v>0</v>
      </c>
      <c r="U24" s="107">
        <v>1</v>
      </c>
      <c r="V24" s="107">
        <v>21</v>
      </c>
      <c r="W24" s="107" t="str">
        <f>Tournament!G36</f>
        <v>Kansas City Chiefs</v>
      </c>
      <c r="X24" s="107" t="str">
        <f>IF(Tournament!I36&lt;&gt;"",Tournament!I36,"")</f>
        <v/>
      </c>
      <c r="Y24" s="107" t="str">
        <f>IF(Tournament!K36&lt;&gt;"",Tournament!K36,"")</f>
        <v/>
      </c>
      <c r="Z24" s="107" t="str">
        <f>Tournament!M36</f>
        <v>Houston Texans</v>
      </c>
    </row>
    <row r="25" spans="1:26" ht="12.75">
      <c r="A25" s="107"/>
      <c r="B25" s="107" t="str">
        <f>'Countries and Timezone'!C22</f>
        <v>San Diego Chargers</v>
      </c>
      <c r="C25" s="107">
        <f>SUMIF(M$4:M$259,B25,U$4:U$259)+SUMIF(Q$4:Q$259,B25,U$4:U$259)</f>
        <v>0</v>
      </c>
      <c r="D25" s="107">
        <f>SUMIF(O$4:O$259,B25,U$4:U$259)+SUMIF(S$4:S$259,B25,U$4:U$259)</f>
        <v>0</v>
      </c>
      <c r="E25" s="107">
        <f>SUMIF(N$4:N$259,B25,U$4:U$259)+SUMIF(R$4:R$259,B25,U$4:U$259)</f>
        <v>0</v>
      </c>
      <c r="F25" s="109">
        <f t="shared" si="0"/>
        <v>0</v>
      </c>
      <c r="G25" s="107">
        <f>SUMIF($W$4:$W$259,B25,$X$4:$X$259)+SUMIF($Z$4:$Z$259,B25,$Y$4:$Y$259)</f>
        <v>0</v>
      </c>
      <c r="H25" s="107">
        <f>SUMIF($Z$4:$Z$259,B25,$X$4:$X$259)+SUMIF($W$4:$W$259,B25,$Y$4:$Y$259)</f>
        <v>0</v>
      </c>
      <c r="I25" s="107">
        <f t="shared" si="1"/>
        <v>0</v>
      </c>
      <c r="J25" s="107"/>
      <c r="K25" s="107"/>
      <c r="L25" s="107">
        <v>22</v>
      </c>
      <c r="M25" s="107" t="str">
        <f>IF(AND(Tournament!I37&lt;&gt;"",Tournament!K37&lt;&gt;""),IF(Tournament!I37&gt;Tournament!K37,Tournament!G37,""),"")</f>
        <v/>
      </c>
      <c r="N25" s="107" t="str">
        <f>IF(AND(Tournament!I37&lt;&gt;"",Tournament!K37&lt;&gt;""),IF(Tournament!I37=Tournament!K37,Tournament!G37,""),"")</f>
        <v/>
      </c>
      <c r="O25" s="107" t="str">
        <f>IF(AND(Tournament!I37&lt;&gt;"",Tournament!K37&lt;&gt;""),IF(Tournament!I37&gt;Tournament!K37,Tournament!M37,""),"")</f>
        <v/>
      </c>
      <c r="P25" s="107">
        <f>IF(AND(Tournament!I37&lt;&gt;"",Tournament!K37&lt;&gt;""),Tournament!I37,0)</f>
        <v>0</v>
      </c>
      <c r="Q25" s="107" t="str">
        <f>IF(AND(Tournament!I37&lt;&gt;"",Tournament!K37&lt;&gt;""),IF(Tournament!I37&lt;Tournament!K37,Tournament!M37,""),"")</f>
        <v/>
      </c>
      <c r="R25" s="107" t="str">
        <f>IF(AND(Tournament!I37&lt;&gt;"",Tournament!K37&lt;&gt;""),IF(Tournament!I37=Tournament!K37,Tournament!M37,""),"")</f>
        <v/>
      </c>
      <c r="S25" s="107" t="str">
        <f>IF(AND(Tournament!I37&lt;&gt;"",Tournament!K37&lt;&gt;""),IF(Tournament!I37&lt;Tournament!K37,Tournament!G37,""),"")</f>
        <v/>
      </c>
      <c r="T25" s="107">
        <f>IF(AND(Tournament!I37&lt;&gt;"",Tournament!K37&lt;&gt;""),Tournament!K37,0)</f>
        <v>0</v>
      </c>
      <c r="U25" s="107">
        <v>1</v>
      </c>
      <c r="V25" s="107">
        <v>22</v>
      </c>
      <c r="W25" s="107" t="str">
        <f>Tournament!G37</f>
        <v>Miami Dolphins</v>
      </c>
      <c r="X25" s="107" t="str">
        <f>IF(Tournament!I37&lt;&gt;"",Tournament!I37,"")</f>
        <v/>
      </c>
      <c r="Y25" s="107" t="str">
        <f>IF(Tournament!K37&lt;&gt;"",Tournament!K37,"")</f>
        <v/>
      </c>
      <c r="Z25" s="107" t="str">
        <f>Tournament!M37</f>
        <v>New England Patriots</v>
      </c>
    </row>
    <row r="26" spans="1:26" ht="12.75">
      <c r="A26" s="107"/>
      <c r="B26" s="107"/>
      <c r="C26" s="107"/>
      <c r="D26" s="107"/>
      <c r="E26" s="107"/>
      <c r="F26" s="109"/>
      <c r="G26" s="107"/>
      <c r="H26" s="107"/>
      <c r="I26" s="107"/>
      <c r="J26" s="107"/>
      <c r="K26" s="107"/>
      <c r="L26" s="107">
        <v>23</v>
      </c>
      <c r="M26" s="107" t="str">
        <f>IF(AND(Tournament!I38&lt;&gt;"",Tournament!K38&lt;&gt;""),IF(Tournament!I38&gt;Tournament!K38,Tournament!G38,""),"")</f>
        <v/>
      </c>
      <c r="N26" s="107" t="str">
        <f>IF(AND(Tournament!I38&lt;&gt;"",Tournament!K38&lt;&gt;""),IF(Tournament!I38=Tournament!K38,Tournament!G38,""),"")</f>
        <v/>
      </c>
      <c r="O26" s="107" t="str">
        <f>IF(AND(Tournament!I38&lt;&gt;"",Tournament!K38&lt;&gt;""),IF(Tournament!I38&gt;Tournament!K38,Tournament!M38,""),"")</f>
        <v/>
      </c>
      <c r="P26" s="107">
        <f>IF(AND(Tournament!I38&lt;&gt;"",Tournament!K38&lt;&gt;""),Tournament!I38,0)</f>
        <v>0</v>
      </c>
      <c r="Q26" s="107" t="str">
        <f>IF(AND(Tournament!I38&lt;&gt;"",Tournament!K38&lt;&gt;""),IF(Tournament!I38&lt;Tournament!K38,Tournament!M38,""),"")</f>
        <v/>
      </c>
      <c r="R26" s="107" t="str">
        <f>IF(AND(Tournament!I38&lt;&gt;"",Tournament!K38&lt;&gt;""),IF(Tournament!I38=Tournament!K38,Tournament!M38,""),"")</f>
        <v/>
      </c>
      <c r="S26" s="107" t="str">
        <f>IF(AND(Tournament!I38&lt;&gt;"",Tournament!K38&lt;&gt;""),IF(Tournament!I38&lt;Tournament!K38,Tournament!G38,""),"")</f>
        <v/>
      </c>
      <c r="T26" s="107">
        <f>IF(AND(Tournament!I38&lt;&gt;"",Tournament!K38&lt;&gt;""),Tournament!K38,0)</f>
        <v>0</v>
      </c>
      <c r="U26" s="107">
        <v>1</v>
      </c>
      <c r="V26" s="107">
        <v>23</v>
      </c>
      <c r="W26" s="107" t="str">
        <f>Tournament!G38</f>
        <v>New Orleans Saints</v>
      </c>
      <c r="X26" s="107" t="str">
        <f>IF(Tournament!I38&lt;&gt;"",Tournament!I38,"")</f>
        <v/>
      </c>
      <c r="Y26" s="107" t="str">
        <f>IF(Tournament!K38&lt;&gt;"",Tournament!K38,"")</f>
        <v/>
      </c>
      <c r="Z26" s="107" t="str">
        <f>Tournament!M38</f>
        <v>New York Giants</v>
      </c>
    </row>
    <row r="27" spans="1:26" ht="12.75">
      <c r="A27" s="107"/>
      <c r="B27" s="108" t="s">
        <v>93</v>
      </c>
      <c r="C27" s="107"/>
      <c r="D27" s="107"/>
      <c r="E27" s="107"/>
      <c r="F27" s="109"/>
      <c r="G27" s="107"/>
      <c r="H27" s="107"/>
      <c r="I27" s="107"/>
      <c r="J27" s="107"/>
      <c r="K27" s="107"/>
      <c r="L27" s="107">
        <v>24</v>
      </c>
      <c r="M27" s="107" t="str">
        <f>IF(AND(Tournament!I39&lt;&gt;"",Tournament!K39&lt;&gt;""),IF(Tournament!I39&gt;Tournament!K39,Tournament!G39,""),"")</f>
        <v/>
      </c>
      <c r="N27" s="107" t="str">
        <f>IF(AND(Tournament!I39&lt;&gt;"",Tournament!K39&lt;&gt;""),IF(Tournament!I39=Tournament!K39,Tournament!G39,""),"")</f>
        <v/>
      </c>
      <c r="O27" s="107" t="str">
        <f>IF(AND(Tournament!I39&lt;&gt;"",Tournament!K39&lt;&gt;""),IF(Tournament!I39&gt;Tournament!K39,Tournament!M39,""),"")</f>
        <v/>
      </c>
      <c r="P27" s="107">
        <f>IF(AND(Tournament!I39&lt;&gt;"",Tournament!K39&lt;&gt;""),Tournament!I39,0)</f>
        <v>0</v>
      </c>
      <c r="Q27" s="107" t="str">
        <f>IF(AND(Tournament!I39&lt;&gt;"",Tournament!K39&lt;&gt;""),IF(Tournament!I39&lt;Tournament!K39,Tournament!M39,""),"")</f>
        <v/>
      </c>
      <c r="R27" s="107" t="str">
        <f>IF(AND(Tournament!I39&lt;&gt;"",Tournament!K39&lt;&gt;""),IF(Tournament!I39=Tournament!K39,Tournament!M39,""),"")</f>
        <v/>
      </c>
      <c r="S27" s="107" t="str">
        <f>IF(AND(Tournament!I39&lt;&gt;"",Tournament!K39&lt;&gt;""),IF(Tournament!I39&lt;Tournament!K39,Tournament!G39,""),"")</f>
        <v/>
      </c>
      <c r="T27" s="107">
        <f>IF(AND(Tournament!I39&lt;&gt;"",Tournament!K39&lt;&gt;""),Tournament!K39,0)</f>
        <v>0</v>
      </c>
      <c r="U27" s="107">
        <v>1</v>
      </c>
      <c r="V27" s="107">
        <v>24</v>
      </c>
      <c r="W27" s="107" t="str">
        <f>Tournament!G39</f>
        <v>Cincinnati Bengals</v>
      </c>
      <c r="X27" s="107" t="str">
        <f>IF(Tournament!I39&lt;&gt;"",Tournament!I39,"")</f>
        <v/>
      </c>
      <c r="Y27" s="107" t="str">
        <f>IF(Tournament!K39&lt;&gt;"",Tournament!K39,"")</f>
        <v/>
      </c>
      <c r="Z27" s="107" t="str">
        <f>Tournament!M39</f>
        <v>Pittsburgh Steelers</v>
      </c>
    </row>
    <row r="28" spans="1:26" ht="12.75">
      <c r="A28" s="107"/>
      <c r="B28" s="107" t="str">
        <f>'Countries and Timezone'!C23</f>
        <v>Dallas Cowboys</v>
      </c>
      <c r="C28" s="107">
        <f>SUMIF(M$4:M$259,B28,U$4:U$259)+SUMIF(Q$4:Q$259,B28,U$4:U$259)</f>
        <v>0</v>
      </c>
      <c r="D28" s="107">
        <f>SUMIF(O$4:O$259,B28,U$4:U$259)+SUMIF(S$4:S$259,B28,U$4:U$259)</f>
        <v>0</v>
      </c>
      <c r="E28" s="107">
        <f>SUMIF(N$4:N$259,B28,U$4:U$259)+SUMIF(R$4:R$259,B28,U$4:U$259)</f>
        <v>0</v>
      </c>
      <c r="F28" s="109">
        <f t="shared" si="0"/>
        <v>0</v>
      </c>
      <c r="G28" s="107">
        <f>SUMIF($W$4:$W$259,B28,$X$4:$X$259)+SUMIF($Z$4:$Z$259,B28,$Y$4:$Y$259)</f>
        <v>0</v>
      </c>
      <c r="H28" s="107">
        <f>SUMIF($Z$4:$Z$259,B28,$X$4:$X$259)+SUMIF($W$4:$W$259,B28,$Y$4:$Y$259)</f>
        <v>0</v>
      </c>
      <c r="I28" s="107">
        <f t="shared" si="1"/>
        <v>0</v>
      </c>
      <c r="J28" s="107"/>
      <c r="K28" s="107"/>
      <c r="L28" s="107">
        <v>25</v>
      </c>
      <c r="M28" s="107" t="str">
        <f>IF(AND(Tournament!I40&lt;&gt;"",Tournament!K40&lt;&gt;""),IF(Tournament!I40&gt;Tournament!K40,Tournament!G40,""),"")</f>
        <v/>
      </c>
      <c r="N28" s="107" t="str">
        <f>IF(AND(Tournament!I40&lt;&gt;"",Tournament!K40&lt;&gt;""),IF(Tournament!I40=Tournament!K40,Tournament!G40,""),"")</f>
        <v/>
      </c>
      <c r="O28" s="107" t="str">
        <f>IF(AND(Tournament!I40&lt;&gt;"",Tournament!K40&lt;&gt;""),IF(Tournament!I40&gt;Tournament!K40,Tournament!M40,""),"")</f>
        <v/>
      </c>
      <c r="P28" s="107">
        <f>IF(AND(Tournament!I40&lt;&gt;"",Tournament!K40&lt;&gt;""),Tournament!I40,0)</f>
        <v>0</v>
      </c>
      <c r="Q28" s="107" t="str">
        <f>IF(AND(Tournament!I40&lt;&gt;"",Tournament!K40&lt;&gt;""),IF(Tournament!I40&lt;Tournament!K40,Tournament!M40,""),"")</f>
        <v/>
      </c>
      <c r="R28" s="107"/>
      <c r="S28" s="107" t="str">
        <f>IF(AND(Tournament!I40&lt;&gt;"",Tournament!K40&lt;&gt;""),IF(Tournament!I40&lt;Tournament!K40,Tournament!G40,""),"")</f>
        <v/>
      </c>
      <c r="T28" s="107">
        <f>IF(AND(Tournament!I40&lt;&gt;"",Tournament!K40&lt;&gt;""),Tournament!K40,0)</f>
        <v>0</v>
      </c>
      <c r="U28" s="107">
        <v>1</v>
      </c>
      <c r="V28" s="107">
        <v>25</v>
      </c>
      <c r="W28" s="107" t="str">
        <f>Tournament!G40</f>
        <v>Dallas Cowboys</v>
      </c>
      <c r="X28" s="107" t="str">
        <f>IF(Tournament!I40&lt;&gt;"",Tournament!I40,"")</f>
        <v/>
      </c>
      <c r="Y28" s="107" t="str">
        <f>IF(Tournament!K40&lt;&gt;"",Tournament!K40,"")</f>
        <v/>
      </c>
      <c r="Z28" s="107" t="str">
        <f>Tournament!M40</f>
        <v>Washington Redskins</v>
      </c>
    </row>
    <row r="29" spans="1:26" ht="12.75">
      <c r="A29" s="107"/>
      <c r="B29" s="107" t="str">
        <f>'Countries and Timezone'!C24</f>
        <v>New York Giants</v>
      </c>
      <c r="C29" s="107">
        <f>SUMIF(M$4:M$259,B29,U$4:U$259)+SUMIF(Q$4:Q$259,B29,U$4:U$259)</f>
        <v>0</v>
      </c>
      <c r="D29" s="107">
        <f>SUMIF(O$4:O$259,B29,U$4:U$259)+SUMIF(S$4:S$259,B29,U$4:U$259)</f>
        <v>0</v>
      </c>
      <c r="E29" s="107">
        <f>SUMIF(N$4:N$259,B29,U$4:U$259)+SUMIF(R$4:R$259,B29,U$4:U$259)</f>
        <v>0</v>
      </c>
      <c r="F29" s="109">
        <f t="shared" si="0"/>
        <v>0</v>
      </c>
      <c r="G29" s="107">
        <f>SUMIF($W$4:$W$259,B29,$X$4:$X$259)+SUMIF($Z$4:$Z$259,B29,$Y$4:$Y$259)</f>
        <v>0</v>
      </c>
      <c r="H29" s="107">
        <f>SUMIF($Z$4:$Z$259,B29,$X$4:$X$259)+SUMIF($W$4:$W$259,B29,$Y$4:$Y$259)</f>
        <v>0</v>
      </c>
      <c r="I29" s="107">
        <f t="shared" si="1"/>
        <v>0</v>
      </c>
      <c r="J29" s="107"/>
      <c r="K29" s="107"/>
      <c r="L29" s="107">
        <v>26</v>
      </c>
      <c r="M29" s="107" t="str">
        <f>IF(AND(Tournament!I41&lt;&gt;"",Tournament!K41&lt;&gt;""),IF(Tournament!I41&gt;Tournament!K41,Tournament!G41,""),"")</f>
        <v/>
      </c>
      <c r="N29" s="107" t="str">
        <f>IF(AND(Tournament!I41&lt;&gt;"",Tournament!K41&lt;&gt;""),IF(Tournament!I41=Tournament!K41,Tournament!G41,""),"")</f>
        <v/>
      </c>
      <c r="O29" s="107" t="str">
        <f>IF(AND(Tournament!I41&lt;&gt;"",Tournament!K41&lt;&gt;""),IF(Tournament!I41&gt;Tournament!K41,Tournament!M41,""),"")</f>
        <v/>
      </c>
      <c r="P29" s="107">
        <f>IF(AND(Tournament!I41&lt;&gt;"",Tournament!K41&lt;&gt;""),Tournament!I41,0)</f>
        <v>0</v>
      </c>
      <c r="Q29" s="107" t="str">
        <f>IF(AND(Tournament!I41&lt;&gt;"",Tournament!K41&lt;&gt;""),IF(Tournament!I41&lt;Tournament!K41,Tournament!M41,""),"")</f>
        <v/>
      </c>
      <c r="R29" s="107" t="str">
        <f>IF(AND(Tournament!I41&lt;&gt;"",Tournament!K41&lt;&gt;""),IF(Tournament!I41=Tournament!K41,Tournament!M41,""),"")</f>
        <v/>
      </c>
      <c r="S29" s="107" t="str">
        <f>IF(AND(Tournament!I41&lt;&gt;"",Tournament!K41&lt;&gt;""),IF(Tournament!I41&lt;Tournament!K41,Tournament!G41,""),"")</f>
        <v/>
      </c>
      <c r="T29" s="107">
        <f>IF(AND(Tournament!I41&lt;&gt;"",Tournament!K41&lt;&gt;""),Tournament!K41,0)</f>
        <v>0</v>
      </c>
      <c r="U29" s="107">
        <v>1</v>
      </c>
      <c r="V29" s="107">
        <v>26</v>
      </c>
      <c r="W29" s="107" t="str">
        <f>Tournament!G41</f>
        <v>Tampa Bay Buccaneers</v>
      </c>
      <c r="X29" s="107" t="str">
        <f>IF(Tournament!I41&lt;&gt;"",Tournament!I41,"")</f>
        <v/>
      </c>
      <c r="Y29" s="107" t="str">
        <f>IF(Tournament!K41&lt;&gt;"",Tournament!K41,"")</f>
        <v/>
      </c>
      <c r="Z29" s="107" t="str">
        <f>Tournament!M41</f>
        <v>Arizona Cardinals</v>
      </c>
    </row>
    <row r="30" spans="1:26" ht="12.75">
      <c r="A30" s="107"/>
      <c r="B30" s="107" t="str">
        <f>'Countries and Timezone'!C25</f>
        <v>Philadelphia Eagles</v>
      </c>
      <c r="C30" s="107">
        <f>SUMIF(M$4:M$259,B30,U$4:U$259)+SUMIF(Q$4:Q$259,B30,U$4:U$259)</f>
        <v>0</v>
      </c>
      <c r="D30" s="107">
        <f>SUMIF(O$4:O$259,B30,U$4:U$259)+SUMIF(S$4:S$259,B30,U$4:U$259)</f>
        <v>0</v>
      </c>
      <c r="E30" s="107">
        <f>SUMIF(N$4:N$259,B30,U$4:U$259)+SUMIF(R$4:R$259,B30,U$4:U$259)</f>
        <v>0</v>
      </c>
      <c r="F30" s="109">
        <f t="shared" si="0"/>
        <v>0</v>
      </c>
      <c r="G30" s="107">
        <f>SUMIF($W$4:$W$259,B30,$X$4:$X$259)+SUMIF($Z$4:$Z$259,B30,$Y$4:$Y$259)</f>
        <v>0</v>
      </c>
      <c r="H30" s="107">
        <f>SUMIF($Z$4:$Z$259,B30,$X$4:$X$259)+SUMIF($W$4:$W$259,B30,$Y$4:$Y$259)</f>
        <v>0</v>
      </c>
      <c r="I30" s="107">
        <f t="shared" si="1"/>
        <v>0</v>
      </c>
      <c r="J30" s="107"/>
      <c r="K30" s="107"/>
      <c r="L30" s="107">
        <v>27</v>
      </c>
      <c r="M30" s="107" t="str">
        <f>IF(AND(Tournament!I42&lt;&gt;"",Tournament!K42&lt;&gt;""),IF(Tournament!I42&gt;Tournament!K42,Tournament!G42,""),"")</f>
        <v/>
      </c>
      <c r="N30" s="107" t="str">
        <f>IF(AND(Tournament!I42&lt;&gt;"",Tournament!K42&lt;&gt;""),IF(Tournament!I42=Tournament!K42,Tournament!G42,""),"")</f>
        <v/>
      </c>
      <c r="O30" s="107" t="str">
        <f>IF(AND(Tournament!I42&lt;&gt;"",Tournament!K42&lt;&gt;""),IF(Tournament!I42&gt;Tournament!K42,Tournament!M42,""),"")</f>
        <v/>
      </c>
      <c r="P30" s="107">
        <f>IF(AND(Tournament!I42&lt;&gt;"",Tournament!K42&lt;&gt;""),Tournament!I42,0)</f>
        <v>0</v>
      </c>
      <c r="Q30" s="107" t="str">
        <f>IF(AND(Tournament!I42&lt;&gt;"",Tournament!K42&lt;&gt;""),IF(Tournament!I42&lt;Tournament!K42,Tournament!M42,""),"")</f>
        <v/>
      </c>
      <c r="R30" s="107" t="str">
        <f>IF(AND(Tournament!I42&lt;&gt;"",Tournament!K42&lt;&gt;""),IF(Tournament!I42=Tournament!K42,Tournament!M42,""),"")</f>
        <v/>
      </c>
      <c r="S30" s="107" t="str">
        <f>IF(AND(Tournament!I42&lt;&gt;"",Tournament!K42&lt;&gt;""),IF(Tournament!I42&lt;Tournament!K42,Tournament!G42,""),"")</f>
        <v/>
      </c>
      <c r="T30" s="107">
        <f>IF(AND(Tournament!I42&lt;&gt;"",Tournament!K42&lt;&gt;""),Tournament!K42,0)</f>
        <v>0</v>
      </c>
      <c r="U30" s="107">
        <v>1</v>
      </c>
      <c r="V30" s="107">
        <v>27</v>
      </c>
      <c r="W30" s="107" t="str">
        <f>Tournament!G42</f>
        <v>Seattle Seahawks</v>
      </c>
      <c r="X30" s="107" t="str">
        <f>IF(Tournament!I42&lt;&gt;"",Tournament!I42,"")</f>
        <v/>
      </c>
      <c r="Y30" s="107" t="str">
        <f>IF(Tournament!K42&lt;&gt;"",Tournament!K42,"")</f>
        <v/>
      </c>
      <c r="Z30" s="107" t="str">
        <f>Tournament!M42</f>
        <v>Los Angeles Rams</v>
      </c>
    </row>
    <row r="31" spans="1:26" ht="12.75">
      <c r="A31" s="107"/>
      <c r="B31" s="107" t="str">
        <f>'Countries and Timezone'!C26</f>
        <v>Washington Redskins</v>
      </c>
      <c r="C31" s="107">
        <f>SUMIF(M$4:M$259,B31,U$4:U$259)+SUMIF(Q$4:Q$259,B31,U$4:U$259)</f>
        <v>0</v>
      </c>
      <c r="D31" s="107">
        <f>SUMIF(O$4:O$259,B31,U$4:U$259)+SUMIF(S$4:S$259,B31,U$4:U$259)</f>
        <v>0</v>
      </c>
      <c r="E31" s="107">
        <f>SUMIF(N$4:N$259,B31,U$4:U$259)+SUMIF(R$4:R$259,B31,U$4:U$259)</f>
        <v>0</v>
      </c>
      <c r="F31" s="109">
        <f t="shared" si="0"/>
        <v>0</v>
      </c>
      <c r="G31" s="107">
        <f>SUMIF($W$4:$W$259,B31,$X$4:$X$259)+SUMIF($Z$4:$Z$259,B31,$Y$4:$Y$259)</f>
        <v>0</v>
      </c>
      <c r="H31" s="107">
        <f>SUMIF($Z$4:$Z$259,B31,$X$4:$X$259)+SUMIF($W$4:$W$259,B31,$Y$4:$Y$259)</f>
        <v>0</v>
      </c>
      <c r="I31" s="107">
        <f t="shared" si="1"/>
        <v>0</v>
      </c>
      <c r="J31" s="107"/>
      <c r="K31" s="107"/>
      <c r="L31" s="107">
        <v>28</v>
      </c>
      <c r="M31" s="107" t="str">
        <f>IF(AND(Tournament!I43&lt;&gt;"",Tournament!K43&lt;&gt;""),IF(Tournament!I43&gt;Tournament!K43,Tournament!G43,""),"")</f>
        <v/>
      </c>
      <c r="N31" s="107" t="str">
        <f>IF(AND(Tournament!I43&lt;&gt;"",Tournament!K43&lt;&gt;""),IF(Tournament!I43=Tournament!K43,Tournament!G43,""),"")</f>
        <v/>
      </c>
      <c r="O31" s="107" t="str">
        <f>IF(AND(Tournament!I43&lt;&gt;"",Tournament!K43&lt;&gt;""),IF(Tournament!I43&gt;Tournament!K43,Tournament!M43,""),"")</f>
        <v/>
      </c>
      <c r="P31" s="107">
        <f>IF(AND(Tournament!I43&lt;&gt;"",Tournament!K43&lt;&gt;""),Tournament!I43,0)</f>
        <v>0</v>
      </c>
      <c r="Q31" s="107" t="str">
        <f>IF(AND(Tournament!I43&lt;&gt;"",Tournament!K43&lt;&gt;""),IF(Tournament!I43&lt;Tournament!K43,Tournament!M43,""),"")</f>
        <v/>
      </c>
      <c r="R31" s="107" t="str">
        <f>IF(AND(Tournament!I43&lt;&gt;"",Tournament!K43&lt;&gt;""),IF(Tournament!I43=Tournament!K43,Tournament!M43,""),"")</f>
        <v/>
      </c>
      <c r="S31" s="107" t="str">
        <f>IF(AND(Tournament!I43&lt;&gt;"",Tournament!K43&lt;&gt;""),IF(Tournament!I43&lt;Tournament!K43,Tournament!G43,""),"")</f>
        <v/>
      </c>
      <c r="T31" s="107">
        <f>IF(AND(Tournament!I43&lt;&gt;"",Tournament!K43&lt;&gt;""),Tournament!K43,0)</f>
        <v>0</v>
      </c>
      <c r="U31" s="107">
        <v>1</v>
      </c>
      <c r="V31" s="107">
        <v>28</v>
      </c>
      <c r="W31" s="107" t="str">
        <f>Tournament!G43</f>
        <v>Indianapolis Colts</v>
      </c>
      <c r="X31" s="107" t="str">
        <f>IF(Tournament!I43&lt;&gt;"",Tournament!I43,"")</f>
        <v/>
      </c>
      <c r="Y31" s="107" t="str">
        <f>IF(Tournament!K43&lt;&gt;"",Tournament!K43,"")</f>
        <v/>
      </c>
      <c r="Z31" s="107" t="str">
        <f>Tournament!M43</f>
        <v>Denver Broncos</v>
      </c>
    </row>
    <row r="32" spans="1:26" ht="12.75">
      <c r="A32" s="107"/>
      <c r="B32" s="107"/>
      <c r="C32" s="107"/>
      <c r="D32" s="107"/>
      <c r="E32" s="107"/>
      <c r="F32" s="109"/>
      <c r="G32" s="107"/>
      <c r="H32" s="107"/>
      <c r="I32" s="107"/>
      <c r="J32" s="107"/>
      <c r="K32" s="107"/>
      <c r="L32" s="107">
        <v>29</v>
      </c>
      <c r="M32" s="107" t="str">
        <f>IF(AND(Tournament!I44&lt;&gt;"",Tournament!K44&lt;&gt;""),IF(Tournament!I44&gt;Tournament!K44,Tournament!G44,""),"")</f>
        <v/>
      </c>
      <c r="N32" s="107" t="str">
        <f>IF(AND(Tournament!I44&lt;&gt;"",Tournament!K44&lt;&gt;""),IF(Tournament!I44=Tournament!K44,Tournament!G44,""),"")</f>
        <v/>
      </c>
      <c r="O32" s="107" t="str">
        <f>IF(AND(Tournament!I44&lt;&gt;"",Tournament!K44&lt;&gt;""),IF(Tournament!I44&gt;Tournament!K44,Tournament!M44,""),"")</f>
        <v/>
      </c>
      <c r="P32" s="107">
        <f>IF(AND(Tournament!I44&lt;&gt;"",Tournament!K44&lt;&gt;""),Tournament!I44,0)</f>
        <v>0</v>
      </c>
      <c r="Q32" s="107" t="str">
        <f>IF(AND(Tournament!I44&lt;&gt;"",Tournament!K44&lt;&gt;""),IF(Tournament!I44&lt;Tournament!K44,Tournament!M44,""),"")</f>
        <v/>
      </c>
      <c r="R32" s="107"/>
      <c r="S32" s="107" t="str">
        <f>IF(AND(Tournament!I44&lt;&gt;"",Tournament!K44&lt;&gt;""),IF(Tournament!I44&lt;Tournament!K44,Tournament!G44,""),"")</f>
        <v/>
      </c>
      <c r="T32" s="107">
        <f>IF(AND(Tournament!I44&lt;&gt;"",Tournament!K44&lt;&gt;""),Tournament!K44,0)</f>
        <v>0</v>
      </c>
      <c r="U32" s="107">
        <v>1</v>
      </c>
      <c r="V32" s="107">
        <v>29</v>
      </c>
      <c r="W32" s="107" t="str">
        <f>Tournament!G44</f>
        <v>Atlanta Falcons</v>
      </c>
      <c r="X32" s="107" t="str">
        <f>IF(Tournament!I44&lt;&gt;"",Tournament!I44,"")</f>
        <v/>
      </c>
      <c r="Y32" s="107" t="str">
        <f>IF(Tournament!K44&lt;&gt;"",Tournament!K44,"")</f>
        <v/>
      </c>
      <c r="Z32" s="107" t="str">
        <f>Tournament!M44</f>
        <v>Oakland Raiders</v>
      </c>
    </row>
    <row r="33" spans="1:26" ht="12.75">
      <c r="A33" s="107"/>
      <c r="B33" s="108" t="s">
        <v>94</v>
      </c>
      <c r="C33" s="107"/>
      <c r="D33" s="107"/>
      <c r="E33" s="107"/>
      <c r="F33" s="109"/>
      <c r="G33" s="107"/>
      <c r="H33" s="107"/>
      <c r="I33" s="107"/>
      <c r="J33" s="107"/>
      <c r="K33" s="107"/>
      <c r="L33" s="107">
        <v>30</v>
      </c>
      <c r="M33" s="107" t="str">
        <f>IF(AND(Tournament!I45&lt;&gt;"",Tournament!K45&lt;&gt;""),IF(Tournament!I45&gt;Tournament!K45,Tournament!G45,""),"")</f>
        <v/>
      </c>
      <c r="N33" s="107" t="str">
        <f>IF(AND(Tournament!I45&lt;&gt;"",Tournament!K45&lt;&gt;""),IF(Tournament!I45=Tournament!K45,Tournament!G45,""),"")</f>
        <v/>
      </c>
      <c r="O33" s="107" t="str">
        <f>IF(AND(Tournament!I45&lt;&gt;"",Tournament!K45&lt;&gt;""),IF(Tournament!I45&gt;Tournament!K45,Tournament!M45,""),"")</f>
        <v/>
      </c>
      <c r="P33" s="107">
        <f>IF(AND(Tournament!I45&lt;&gt;"",Tournament!K45&lt;&gt;""),Tournament!I45,0)</f>
        <v>0</v>
      </c>
      <c r="Q33" s="107" t="str">
        <f>IF(AND(Tournament!I45&lt;&gt;"",Tournament!K45&lt;&gt;""),IF(Tournament!I45&lt;Tournament!K45,Tournament!M45,""),"")</f>
        <v/>
      </c>
      <c r="R33" s="107" t="str">
        <f>IF(AND(Tournament!I45&lt;&gt;"",Tournament!K45&lt;&gt;""),IF(Tournament!I45=Tournament!K45,Tournament!M45,""),"")</f>
        <v/>
      </c>
      <c r="S33" s="107" t="str">
        <f>IF(AND(Tournament!I45&lt;&gt;"",Tournament!K45&lt;&gt;""),IF(Tournament!I45&lt;Tournament!K45,Tournament!G45,""),"")</f>
        <v/>
      </c>
      <c r="T33" s="107">
        <f>IF(AND(Tournament!I45&lt;&gt;"",Tournament!K45&lt;&gt;""),Tournament!K45,0)</f>
        <v>0</v>
      </c>
      <c r="U33" s="107">
        <v>1</v>
      </c>
      <c r="V33" s="107">
        <v>30</v>
      </c>
      <c r="W33" s="107" t="str">
        <f>Tournament!G45</f>
        <v>Jacksonville Jaguars</v>
      </c>
      <c r="X33" s="107" t="str">
        <f>IF(Tournament!I45&lt;&gt;"",Tournament!I45,"")</f>
        <v/>
      </c>
      <c r="Y33" s="107" t="str">
        <f>IF(Tournament!K45&lt;&gt;"",Tournament!K45,"")</f>
        <v/>
      </c>
      <c r="Z33" s="107" t="str">
        <f>Tournament!M45</f>
        <v>San Diego Chargers</v>
      </c>
    </row>
    <row r="34" spans="1:26" ht="12.75">
      <c r="A34" s="107"/>
      <c r="B34" s="107" t="str">
        <f>'Countries and Timezone'!C27</f>
        <v>Chicago Bears</v>
      </c>
      <c r="C34" s="107">
        <f>SUMIF(M$4:M$259,B34,U$4:U$259)+SUMIF(Q$4:Q$259,B34,U$4:U$259)</f>
        <v>0</v>
      </c>
      <c r="D34" s="107">
        <f>SUMIF(O$4:O$259,B34,U$4:U$259)+SUMIF(S$4:S$259,B34,U$4:U$259)</f>
        <v>0</v>
      </c>
      <c r="E34" s="107">
        <f>SUMIF(N$4:N$259,B34,U$4:U$259)+SUMIF(R$4:R$259,B34,U$4:U$259)</f>
        <v>0</v>
      </c>
      <c r="F34" s="109">
        <f t="shared" si="0"/>
        <v>0</v>
      </c>
      <c r="G34" s="107">
        <f>SUMIF($W$4:$W$259,B34,$X$4:$X$259)+SUMIF($Z$4:$Z$259,B34,$Y$4:$Y$259)</f>
        <v>0</v>
      </c>
      <c r="H34" s="107">
        <f>SUMIF($Z$4:$Z$259,B34,$X$4:$X$259)+SUMIF($W$4:$W$259,B34,$Y$4:$Y$259)</f>
        <v>0</v>
      </c>
      <c r="I34" s="107">
        <f t="shared" si="1"/>
        <v>0</v>
      </c>
      <c r="J34" s="107"/>
      <c r="K34" s="107"/>
      <c r="L34" s="107">
        <v>31</v>
      </c>
      <c r="M34" s="107" t="str">
        <f>IF(AND(Tournament!I46&lt;&gt;"",Tournament!K46&lt;&gt;""),IF(Tournament!I46&gt;Tournament!K46,Tournament!G46,""),"")</f>
        <v/>
      </c>
      <c r="N34" s="107" t="str">
        <f>IF(AND(Tournament!I46&lt;&gt;"",Tournament!K46&lt;&gt;""),IF(Tournament!I46=Tournament!K46,Tournament!G46,""),"")</f>
        <v/>
      </c>
      <c r="O34" s="107" t="str">
        <f>IF(AND(Tournament!I46&lt;&gt;"",Tournament!K46&lt;&gt;""),IF(Tournament!I46&gt;Tournament!K46,Tournament!M46,""),"")</f>
        <v/>
      </c>
      <c r="P34" s="107">
        <f>IF(AND(Tournament!I46&lt;&gt;"",Tournament!K46&lt;&gt;""),Tournament!I46,0)</f>
        <v>0</v>
      </c>
      <c r="Q34" s="107" t="str">
        <f>IF(AND(Tournament!I46&lt;&gt;"",Tournament!K46&lt;&gt;""),IF(Tournament!I46&lt;Tournament!K46,Tournament!M46,""),"")</f>
        <v/>
      </c>
      <c r="R34" s="107" t="str">
        <f>IF(AND(Tournament!I46&lt;&gt;"",Tournament!K46&lt;&gt;""),IF(Tournament!I46=Tournament!K46,Tournament!M46,""),"")</f>
        <v/>
      </c>
      <c r="S34" s="107" t="str">
        <f>IF(AND(Tournament!I46&lt;&gt;"",Tournament!K46&lt;&gt;""),IF(Tournament!I46&lt;Tournament!K46,Tournament!G46,""),"")</f>
        <v/>
      </c>
      <c r="T34" s="107">
        <f>IF(AND(Tournament!I46&lt;&gt;"",Tournament!K46&lt;&gt;""),Tournament!K46,0)</f>
        <v>0</v>
      </c>
      <c r="U34" s="107">
        <v>1</v>
      </c>
      <c r="V34" s="107">
        <v>31</v>
      </c>
      <c r="W34" s="107" t="str">
        <f>Tournament!G46</f>
        <v>Green Bay Packers</v>
      </c>
      <c r="X34" s="107" t="str">
        <f>IF(Tournament!I46&lt;&gt;"",Tournament!I46,"")</f>
        <v/>
      </c>
      <c r="Y34" s="107" t="str">
        <f>IF(Tournament!K46&lt;&gt;"",Tournament!K46,"")</f>
        <v/>
      </c>
      <c r="Z34" s="107" t="str">
        <f>Tournament!M46</f>
        <v>Minnesota Vikings</v>
      </c>
    </row>
    <row r="35" spans="1:26" ht="12.75">
      <c r="A35" s="107"/>
      <c r="B35" s="107" t="str">
        <f>'Countries and Timezone'!C28</f>
        <v>Detroit Lions</v>
      </c>
      <c r="C35" s="107">
        <f>SUMIF(M$4:M$259,B35,U$4:U$259)+SUMIF(Q$4:Q$259,B35,U$4:U$259)</f>
        <v>0</v>
      </c>
      <c r="D35" s="107">
        <f>SUMIF(O$4:O$259,B35,U$4:U$259)+SUMIF(S$4:S$259,B35,U$4:U$259)</f>
        <v>0</v>
      </c>
      <c r="E35" s="107">
        <f>SUMIF(N$4:N$259,B35,U$4:U$259)+SUMIF(R$4:R$259,B35,U$4:U$259)</f>
        <v>0</v>
      </c>
      <c r="F35" s="109">
        <f t="shared" si="0"/>
        <v>0</v>
      </c>
      <c r="G35" s="107">
        <f>SUMIF($W$4:$W$259,B35,$X$4:$X$259)+SUMIF($Z$4:$Z$259,B35,$Y$4:$Y$259)</f>
        <v>0</v>
      </c>
      <c r="H35" s="107">
        <f>SUMIF($Z$4:$Z$259,B35,$X$4:$X$259)+SUMIF($W$4:$W$259,B35,$Y$4:$Y$259)</f>
        <v>0</v>
      </c>
      <c r="I35" s="107">
        <f t="shared" si="1"/>
        <v>0</v>
      </c>
      <c r="J35" s="107"/>
      <c r="K35" s="107"/>
      <c r="L35" s="107">
        <v>32</v>
      </c>
      <c r="M35" s="107" t="str">
        <f>IF(AND(Tournament!I47&lt;&gt;"",Tournament!K47&lt;&gt;""),IF(Tournament!I47&gt;Tournament!K47,Tournament!G47,""),"")</f>
        <v/>
      </c>
      <c r="N35" s="107" t="str">
        <f>IF(AND(Tournament!I47&lt;&gt;"",Tournament!K47&lt;&gt;""),IF(Tournament!I47=Tournament!K47,Tournament!G47,""),"")</f>
        <v/>
      </c>
      <c r="O35" s="107" t="str">
        <f>IF(AND(Tournament!I47&lt;&gt;"",Tournament!K47&lt;&gt;""),IF(Tournament!I47&gt;Tournament!K47,Tournament!M47,""),"")</f>
        <v/>
      </c>
      <c r="P35" s="107">
        <f>IF(AND(Tournament!I47&lt;&gt;"",Tournament!K47&lt;&gt;""),Tournament!I47,0)</f>
        <v>0</v>
      </c>
      <c r="Q35" s="107" t="str">
        <f>IF(AND(Tournament!I47&lt;&gt;"",Tournament!K47&lt;&gt;""),IF(Tournament!I47&lt;Tournament!K47,Tournament!M47,""),"")</f>
        <v/>
      </c>
      <c r="R35" s="107" t="str">
        <f>IF(AND(Tournament!I47&lt;&gt;"",Tournament!K47&lt;&gt;""),IF(Tournament!I47=Tournament!K47,Tournament!M47,""),"")</f>
        <v/>
      </c>
      <c r="S35" s="107" t="str">
        <f>IF(AND(Tournament!I47&lt;&gt;"",Tournament!K47&lt;&gt;""),IF(Tournament!I47&lt;Tournament!K47,Tournament!G47,""),"")</f>
        <v/>
      </c>
      <c r="T35" s="107">
        <f>IF(AND(Tournament!I47&lt;&gt;"",Tournament!K47&lt;&gt;""),Tournament!K47,0)</f>
        <v>0</v>
      </c>
      <c r="U35" s="107">
        <v>1</v>
      </c>
      <c r="V35" s="107">
        <v>32</v>
      </c>
      <c r="W35" s="107" t="str">
        <f>Tournament!G47</f>
        <v>Philadelphia Eagles</v>
      </c>
      <c r="X35" s="107" t="str">
        <f>IF(Tournament!I47&lt;&gt;"",Tournament!I47,"")</f>
        <v/>
      </c>
      <c r="Y35" s="107" t="str">
        <f>IF(Tournament!K47&lt;&gt;"",Tournament!K47,"")</f>
        <v/>
      </c>
      <c r="Z35" s="107" t="str">
        <f>Tournament!M47</f>
        <v>Chicago Bears</v>
      </c>
    </row>
    <row r="36" spans="1:26" ht="12.75">
      <c r="A36" s="107"/>
      <c r="B36" s="107" t="str">
        <f>'Countries and Timezone'!C29</f>
        <v>Green Bay Packers</v>
      </c>
      <c r="C36" s="107">
        <f>SUMIF(M$4:M$259,B36,U$4:U$259)+SUMIF(Q$4:Q$259,B36,U$4:U$259)</f>
        <v>0</v>
      </c>
      <c r="D36" s="107">
        <f>SUMIF(O$4:O$259,B36,U$4:U$259)+SUMIF(S$4:S$259,B36,U$4:U$259)</f>
        <v>0</v>
      </c>
      <c r="E36" s="107">
        <f>SUMIF(N$4:N$259,B36,U$4:U$259)+SUMIF(R$4:R$259,B36,U$4:U$259)</f>
        <v>0</v>
      </c>
      <c r="F36" s="109">
        <f t="shared" si="0"/>
        <v>0</v>
      </c>
      <c r="G36" s="107">
        <f>SUMIF($W$4:$W$259,B36,$X$4:$X$259)+SUMIF($Z$4:$Z$259,B36,$Y$4:$Y$259)</f>
        <v>0</v>
      </c>
      <c r="H36" s="107">
        <f>SUMIF($Z$4:$Z$259,B36,$X$4:$X$259)+SUMIF($W$4:$W$259,B36,$Y$4:$Y$259)</f>
        <v>0</v>
      </c>
      <c r="I36" s="107">
        <f t="shared" si="1"/>
        <v>0</v>
      </c>
      <c r="J36" s="107"/>
      <c r="K36" s="107"/>
      <c r="L36" s="107">
        <v>33</v>
      </c>
      <c r="M36" s="107" t="str">
        <f>IF(AND(Tournament!I48&lt;&gt;"",Tournament!K48&lt;&gt;""),IF(Tournament!I48&gt;Tournament!K48,Tournament!G48,""),"")</f>
        <v/>
      </c>
      <c r="N36" s="107" t="str">
        <f>IF(AND(Tournament!I48&lt;&gt;"",Tournament!K48&lt;&gt;""),IF(Tournament!I48=Tournament!K48,Tournament!G48,""),"")</f>
        <v/>
      </c>
      <c r="O36" s="107" t="str">
        <f>IF(AND(Tournament!I48&lt;&gt;"",Tournament!K48&lt;&gt;""),IF(Tournament!I48&gt;Tournament!K48,Tournament!M48,""),"")</f>
        <v/>
      </c>
      <c r="P36" s="107">
        <f>IF(AND(Tournament!I48&lt;&gt;"",Tournament!K48&lt;&gt;""),Tournament!I48,0)</f>
        <v>0</v>
      </c>
      <c r="Q36" s="107" t="str">
        <f>IF(AND(Tournament!I48&lt;&gt;"",Tournament!K48&lt;&gt;""),IF(Tournament!I48&lt;Tournament!K48,Tournament!M48,""),"")</f>
        <v/>
      </c>
      <c r="R36" s="107"/>
      <c r="S36" s="107" t="str">
        <f>IF(AND(Tournament!I48&lt;&gt;"",Tournament!K48&lt;&gt;""),IF(Tournament!I48&lt;Tournament!K48,Tournament!G48,""),"")</f>
        <v/>
      </c>
      <c r="T36" s="107">
        <f>IF(AND(Tournament!I48&lt;&gt;"",Tournament!K48&lt;&gt;""),Tournament!K48,0)</f>
        <v>0</v>
      </c>
      <c r="U36" s="107">
        <v>1</v>
      </c>
      <c r="V36" s="107">
        <v>33</v>
      </c>
      <c r="W36" s="107" t="str">
        <f>Tournament!G48</f>
        <v>Houston Texans</v>
      </c>
      <c r="X36" s="107" t="str">
        <f>IF(Tournament!I48&lt;&gt;"",Tournament!I48,"")</f>
        <v/>
      </c>
      <c r="Y36" s="107" t="str">
        <f>IF(Tournament!K48&lt;&gt;"",Tournament!K48,"")</f>
        <v/>
      </c>
      <c r="Z36" s="107" t="str">
        <f>Tournament!M48</f>
        <v>New England Patriots</v>
      </c>
    </row>
    <row r="37" spans="1:26" ht="12.75">
      <c r="A37" s="107"/>
      <c r="B37" s="107" t="str">
        <f>'Countries and Timezone'!C30</f>
        <v>Minnesota Vikings</v>
      </c>
      <c r="C37" s="107">
        <f>SUMIF(M$4:M$259,B37,U$4:U$259)+SUMIF(Q$4:Q$259,B37,U$4:U$259)</f>
        <v>0</v>
      </c>
      <c r="D37" s="107">
        <f>SUMIF(O$4:O$259,B37,U$4:U$259)+SUMIF(S$4:S$259,B37,U$4:U$259)</f>
        <v>0</v>
      </c>
      <c r="E37" s="107">
        <f>SUMIF(N$4:N$259,B37,U$4:U$259)+SUMIF(R$4:R$259,B37,U$4:U$259)</f>
        <v>0</v>
      </c>
      <c r="F37" s="109">
        <f t="shared" si="0"/>
        <v>0</v>
      </c>
      <c r="G37" s="107">
        <f>SUMIF($W$4:$W$259,B37,$X$4:$X$259)+SUMIF($Z$4:$Z$259,B37,$Y$4:$Y$259)</f>
        <v>0</v>
      </c>
      <c r="H37" s="107">
        <f>SUMIF($Z$4:$Z$259,B37,$X$4:$X$259)+SUMIF($W$4:$W$259,B37,$Y$4:$Y$259)</f>
        <v>0</v>
      </c>
      <c r="I37" s="107">
        <f t="shared" si="1"/>
        <v>0</v>
      </c>
      <c r="J37" s="107"/>
      <c r="K37" s="107"/>
      <c r="L37" s="107">
        <v>34</v>
      </c>
      <c r="M37" s="107" t="str">
        <f>IF(AND(Tournament!I49&lt;&gt;"",Tournament!K49&lt;&gt;""),IF(Tournament!I49&gt;Tournament!K49,Tournament!G49,""),"")</f>
        <v/>
      </c>
      <c r="N37" s="107" t="str">
        <f>IF(AND(Tournament!I49&lt;&gt;"",Tournament!K49&lt;&gt;""),IF(Tournament!I49=Tournament!K49,Tournament!G49,""),"")</f>
        <v/>
      </c>
      <c r="O37" s="107" t="str">
        <f>IF(AND(Tournament!I49&lt;&gt;"",Tournament!K49&lt;&gt;""),IF(Tournament!I49&gt;Tournament!K49,Tournament!M49,""),"")</f>
        <v/>
      </c>
      <c r="P37" s="107">
        <f>IF(AND(Tournament!I49&lt;&gt;"",Tournament!K49&lt;&gt;""),Tournament!I49,0)</f>
        <v>0</v>
      </c>
      <c r="Q37" s="107" t="str">
        <f>IF(AND(Tournament!I49&lt;&gt;"",Tournament!K49&lt;&gt;""),IF(Tournament!I49&lt;Tournament!K49,Tournament!M49,""),"")</f>
        <v/>
      </c>
      <c r="R37" s="107" t="str">
        <f>IF(AND(Tournament!I49&lt;&gt;"",Tournament!K49&lt;&gt;""),IF(Tournament!I49=Tournament!K49,Tournament!M49,""),"")</f>
        <v/>
      </c>
      <c r="S37" s="107" t="str">
        <f>IF(AND(Tournament!I49&lt;&gt;"",Tournament!K49&lt;&gt;""),IF(Tournament!I49&lt;Tournament!K49,Tournament!G49,""),"")</f>
        <v/>
      </c>
      <c r="T37" s="107">
        <f>IF(AND(Tournament!I49&lt;&gt;"",Tournament!K49&lt;&gt;""),Tournament!K49,0)</f>
        <v>0</v>
      </c>
      <c r="U37" s="107">
        <v>1</v>
      </c>
      <c r="V37" s="107">
        <v>34</v>
      </c>
      <c r="W37" s="107" t="str">
        <f>Tournament!G49</f>
        <v>Arizona Cardinals</v>
      </c>
      <c r="X37" s="107" t="str">
        <f>IF(Tournament!I49&lt;&gt;"",Tournament!I49,"")</f>
        <v/>
      </c>
      <c r="Y37" s="107" t="str">
        <f>IF(Tournament!K49&lt;&gt;"",Tournament!K49,"")</f>
        <v/>
      </c>
      <c r="Z37" s="107" t="str">
        <f>Tournament!M49</f>
        <v>Buffalo Bills</v>
      </c>
    </row>
    <row r="38" spans="1:26" ht="12.75">
      <c r="A38" s="107"/>
      <c r="B38" s="107"/>
      <c r="C38" s="107"/>
      <c r="D38" s="107"/>
      <c r="E38" s="107"/>
      <c r="F38" s="109"/>
      <c r="G38" s="107"/>
      <c r="H38" s="107"/>
      <c r="I38" s="107"/>
      <c r="J38" s="107"/>
      <c r="K38" s="107"/>
      <c r="L38" s="107">
        <v>35</v>
      </c>
      <c r="M38" s="107" t="str">
        <f>IF(AND(Tournament!I50&lt;&gt;"",Tournament!K50&lt;&gt;""),IF(Tournament!I50&gt;Tournament!K50,Tournament!G50,""),"")</f>
        <v/>
      </c>
      <c r="N38" s="107" t="str">
        <f>IF(AND(Tournament!I50&lt;&gt;"",Tournament!K50&lt;&gt;""),IF(Tournament!I50=Tournament!K50,Tournament!G50,""),"")</f>
        <v/>
      </c>
      <c r="O38" s="107" t="str">
        <f>IF(AND(Tournament!I50&lt;&gt;"",Tournament!K50&lt;&gt;""),IF(Tournament!I50&gt;Tournament!K50,Tournament!M50,""),"")</f>
        <v/>
      </c>
      <c r="P38" s="107">
        <f>IF(AND(Tournament!I50&lt;&gt;"",Tournament!K50&lt;&gt;""),Tournament!I50,0)</f>
        <v>0</v>
      </c>
      <c r="Q38" s="107" t="str">
        <f>IF(AND(Tournament!I50&lt;&gt;"",Tournament!K50&lt;&gt;""),IF(Tournament!I50&lt;Tournament!K50,Tournament!M50,""),"")</f>
        <v/>
      </c>
      <c r="R38" s="107" t="str">
        <f>IF(AND(Tournament!I50&lt;&gt;"",Tournament!K50&lt;&gt;""),IF(Tournament!I50=Tournament!K50,Tournament!M50,""),"")</f>
        <v/>
      </c>
      <c r="S38" s="107" t="str">
        <f>IF(AND(Tournament!I50&lt;&gt;"",Tournament!K50&lt;&gt;""),IF(Tournament!I50&lt;Tournament!K50,Tournament!G50,""),"")</f>
        <v/>
      </c>
      <c r="T38" s="107">
        <f>IF(AND(Tournament!I50&lt;&gt;"",Tournament!K50&lt;&gt;""),Tournament!K50,0)</f>
        <v>0</v>
      </c>
      <c r="U38" s="107">
        <v>1</v>
      </c>
      <c r="V38" s="107">
        <v>35</v>
      </c>
      <c r="W38" s="107" t="str">
        <f>Tournament!G50</f>
        <v>Minnesota Vikings</v>
      </c>
      <c r="X38" s="107" t="str">
        <f>IF(Tournament!I50&lt;&gt;"",Tournament!I50,"")</f>
        <v/>
      </c>
      <c r="Y38" s="107" t="str">
        <f>IF(Tournament!K50&lt;&gt;"",Tournament!K50,"")</f>
        <v/>
      </c>
      <c r="Z38" s="107" t="str">
        <f>Tournament!M50</f>
        <v>Carolina Panthers</v>
      </c>
    </row>
    <row r="39" spans="1:26" ht="12.75">
      <c r="A39" s="107"/>
      <c r="B39" s="108" t="s">
        <v>95</v>
      </c>
      <c r="C39" s="107"/>
      <c r="D39" s="107"/>
      <c r="E39" s="107"/>
      <c r="F39" s="109"/>
      <c r="G39" s="107"/>
      <c r="H39" s="107"/>
      <c r="I39" s="107"/>
      <c r="J39" s="107"/>
      <c r="K39" s="107"/>
      <c r="L39" s="107">
        <v>36</v>
      </c>
      <c r="M39" s="107" t="str">
        <f>IF(AND(Tournament!I51&lt;&gt;"",Tournament!K51&lt;&gt;""),IF(Tournament!I51&gt;Tournament!K51,Tournament!G51,""),"")</f>
        <v/>
      </c>
      <c r="N39" s="107" t="str">
        <f>IF(AND(Tournament!I51&lt;&gt;"",Tournament!K51&lt;&gt;""),IF(Tournament!I51=Tournament!K51,Tournament!G51,""),"")</f>
        <v/>
      </c>
      <c r="O39" s="107" t="str">
        <f>IF(AND(Tournament!I51&lt;&gt;"",Tournament!K51&lt;&gt;""),IF(Tournament!I51&gt;Tournament!K51,Tournament!M51,""),"")</f>
        <v/>
      </c>
      <c r="P39" s="107">
        <f>IF(AND(Tournament!I51&lt;&gt;"",Tournament!K51&lt;&gt;""),Tournament!I51,0)</f>
        <v>0</v>
      </c>
      <c r="Q39" s="107" t="str">
        <f>IF(AND(Tournament!I51&lt;&gt;"",Tournament!K51&lt;&gt;""),IF(Tournament!I51&lt;Tournament!K51,Tournament!M51,""),"")</f>
        <v/>
      </c>
      <c r="R39" s="107" t="str">
        <f>IF(AND(Tournament!I51&lt;&gt;"",Tournament!K51&lt;&gt;""),IF(Tournament!I51=Tournament!K51,Tournament!M51,""),"")</f>
        <v/>
      </c>
      <c r="S39" s="107" t="str">
        <f>IF(AND(Tournament!I51&lt;&gt;"",Tournament!K51&lt;&gt;""),IF(Tournament!I51&lt;Tournament!K51,Tournament!G51,""),"")</f>
        <v/>
      </c>
      <c r="T39" s="107">
        <f>IF(AND(Tournament!I51&lt;&gt;"",Tournament!K51&lt;&gt;""),Tournament!K51,0)</f>
        <v>0</v>
      </c>
      <c r="U39" s="107">
        <v>1</v>
      </c>
      <c r="V39" s="107">
        <v>36</v>
      </c>
      <c r="W39" s="107" t="str">
        <f>Tournament!G51</f>
        <v>Denver Broncos</v>
      </c>
      <c r="X39" s="107" t="str">
        <f>IF(Tournament!I51&lt;&gt;"",Tournament!I51,"")</f>
        <v/>
      </c>
      <c r="Y39" s="107" t="str">
        <f>IF(Tournament!K51&lt;&gt;"",Tournament!K51,"")</f>
        <v/>
      </c>
      <c r="Z39" s="107" t="str">
        <f>Tournament!M51</f>
        <v>Cincinnati Bengals</v>
      </c>
    </row>
    <row r="40" spans="1:26" ht="12.75">
      <c r="A40" s="107"/>
      <c r="B40" s="107" t="str">
        <f>'Countries and Timezone'!C31</f>
        <v>Atlanta Falcons</v>
      </c>
      <c r="C40" s="107">
        <f>SUMIF(M$4:M$259,B40,U$4:U$259)+SUMIF(Q$4:Q$259,B40,U$4:U$259)</f>
        <v>0</v>
      </c>
      <c r="D40" s="107">
        <f>SUMIF(O$4:O$259,B40,U$4:U$259)+SUMIF(S$4:S$259,B40,U$4:U$259)</f>
        <v>0</v>
      </c>
      <c r="E40" s="107">
        <f>SUMIF(N$4:N$259,B40,U$4:U$259)+SUMIF(R$4:R$259,B40,U$4:U$259)</f>
        <v>0</v>
      </c>
      <c r="F40" s="109">
        <f t="shared" si="0"/>
        <v>0</v>
      </c>
      <c r="G40" s="107">
        <f>SUMIF($W$4:$W$259,B40,$X$4:$X$259)+SUMIF($Z$4:$Z$259,B40,$Y$4:$Y$259)</f>
        <v>0</v>
      </c>
      <c r="H40" s="107">
        <f>SUMIF($Z$4:$Z$259,B40,$X$4:$X$259)+SUMIF($W$4:$W$259,B40,$Y$4:$Y$259)</f>
        <v>0</v>
      </c>
      <c r="I40" s="107">
        <f t="shared" si="1"/>
        <v>0</v>
      </c>
      <c r="J40" s="107"/>
      <c r="K40" s="107"/>
      <c r="L40" s="107">
        <v>37</v>
      </c>
      <c r="M40" s="107" t="str">
        <f>IF(AND(Tournament!I52&lt;&gt;"",Tournament!K52&lt;&gt;""),IF(Tournament!I52&gt;Tournament!K52,Tournament!G52,""),"")</f>
        <v/>
      </c>
      <c r="N40" s="107" t="str">
        <f>IF(AND(Tournament!I52&lt;&gt;"",Tournament!K52&lt;&gt;""),IF(Tournament!I52=Tournament!K52,Tournament!G52,""),"")</f>
        <v/>
      </c>
      <c r="O40" s="107" t="str">
        <f>IF(AND(Tournament!I52&lt;&gt;"",Tournament!K52&lt;&gt;""),IF(Tournament!I52&gt;Tournament!K52,Tournament!M52,""),"")</f>
        <v/>
      </c>
      <c r="P40" s="107">
        <f>IF(AND(Tournament!I52&lt;&gt;"",Tournament!K52&lt;&gt;""),Tournament!I52,0)</f>
        <v>0</v>
      </c>
      <c r="Q40" s="107" t="str">
        <f>IF(AND(Tournament!I52&lt;&gt;"",Tournament!K52&lt;&gt;""),IF(Tournament!I52&lt;Tournament!K52,Tournament!M52,""),"")</f>
        <v/>
      </c>
      <c r="R40" s="107"/>
      <c r="S40" s="107" t="str">
        <f>IF(AND(Tournament!I52&lt;&gt;"",Tournament!K52&lt;&gt;""),IF(Tournament!I52&lt;Tournament!K52,Tournament!G52,""),"")</f>
        <v/>
      </c>
      <c r="T40" s="107">
        <f>IF(AND(Tournament!I52&lt;&gt;"",Tournament!K52&lt;&gt;""),Tournament!K52,0)</f>
        <v>0</v>
      </c>
      <c r="U40" s="107">
        <v>1</v>
      </c>
      <c r="V40" s="107">
        <v>37</v>
      </c>
      <c r="W40" s="107" t="str">
        <f>Tournament!G52</f>
        <v>Detroit Lions</v>
      </c>
      <c r="X40" s="107" t="str">
        <f>IF(Tournament!I52&lt;&gt;"",Tournament!I52,"")</f>
        <v/>
      </c>
      <c r="Y40" s="107" t="str">
        <f>IF(Tournament!K52&lt;&gt;"",Tournament!K52,"")</f>
        <v/>
      </c>
      <c r="Z40" s="107" t="str">
        <f>Tournament!M52</f>
        <v>Green Bay Packers</v>
      </c>
    </row>
    <row r="41" spans="1:26" ht="12.75">
      <c r="A41" s="107"/>
      <c r="B41" s="107" t="str">
        <f>'Countries and Timezone'!C32</f>
        <v>Carolina Panthers</v>
      </c>
      <c r="C41" s="107">
        <f>SUMIF(M$4:M$259,B41,U$4:U$259)+SUMIF(Q$4:Q$259,B41,U$4:U$259)</f>
        <v>0</v>
      </c>
      <c r="D41" s="107">
        <f>SUMIF(O$4:O$259,B41,U$4:U$259)+SUMIF(S$4:S$259,B41,U$4:U$259)</f>
        <v>0</v>
      </c>
      <c r="E41" s="107">
        <f>SUMIF(N$4:N$259,B41,U$4:U$259)+SUMIF(R$4:R$259,B41,U$4:U$259)</f>
        <v>0</v>
      </c>
      <c r="F41" s="109">
        <f t="shared" si="0"/>
        <v>0</v>
      </c>
      <c r="G41" s="107">
        <f>SUMIF($W$4:$W$259,B41,$X$4:$X$259)+SUMIF($Z$4:$Z$259,B41,$Y$4:$Y$259)</f>
        <v>0</v>
      </c>
      <c r="H41" s="107">
        <f>SUMIF($Z$4:$Z$259,B41,$X$4:$X$259)+SUMIF($W$4:$W$259,B41,$Y$4:$Y$259)</f>
        <v>0</v>
      </c>
      <c r="I41" s="107">
        <f t="shared" si="1"/>
        <v>0</v>
      </c>
      <c r="J41" s="107"/>
      <c r="K41" s="107"/>
      <c r="L41" s="107">
        <v>38</v>
      </c>
      <c r="M41" s="107" t="str">
        <f>IF(AND(Tournament!I53&lt;&gt;"",Tournament!K53&lt;&gt;""),IF(Tournament!I53&gt;Tournament!K53,Tournament!G53,""),"")</f>
        <v/>
      </c>
      <c r="N41" s="107" t="str">
        <f>IF(AND(Tournament!I53&lt;&gt;"",Tournament!K53&lt;&gt;""),IF(Tournament!I53=Tournament!K53,Tournament!G53,""),"")</f>
        <v/>
      </c>
      <c r="O41" s="107" t="str">
        <f>IF(AND(Tournament!I53&lt;&gt;"",Tournament!K53&lt;&gt;""),IF(Tournament!I53&gt;Tournament!K53,Tournament!M53,""),"")</f>
        <v/>
      </c>
      <c r="P41" s="107">
        <f>IF(AND(Tournament!I53&lt;&gt;"",Tournament!K53&lt;&gt;""),Tournament!I53,0)</f>
        <v>0</v>
      </c>
      <c r="Q41" s="107" t="str">
        <f>IF(AND(Tournament!I53&lt;&gt;"",Tournament!K53&lt;&gt;""),IF(Tournament!I53&lt;Tournament!K53,Tournament!M53,""),"")</f>
        <v/>
      </c>
      <c r="R41" s="107" t="str">
        <f>IF(AND(Tournament!I53&lt;&gt;"",Tournament!K53&lt;&gt;""),IF(Tournament!I53=Tournament!K53,Tournament!M53,""),"")</f>
        <v/>
      </c>
      <c r="S41" s="107" t="str">
        <f>IF(AND(Tournament!I53&lt;&gt;"",Tournament!K53&lt;&gt;""),IF(Tournament!I53&lt;Tournament!K53,Tournament!G53,""),"")</f>
        <v/>
      </c>
      <c r="T41" s="107">
        <f>IF(AND(Tournament!I53&lt;&gt;"",Tournament!K53&lt;&gt;""),Tournament!K53,0)</f>
        <v>0</v>
      </c>
      <c r="U41" s="107">
        <v>1</v>
      </c>
      <c r="V41" s="107">
        <v>38</v>
      </c>
      <c r="W41" s="107" t="str">
        <f>Tournament!G53</f>
        <v>Baltimore Ravens</v>
      </c>
      <c r="X41" s="107" t="str">
        <f>IF(Tournament!I53&lt;&gt;"",Tournament!I53,"")</f>
        <v/>
      </c>
      <c r="Y41" s="107" t="str">
        <f>IF(Tournament!K53&lt;&gt;"",Tournament!K53,"")</f>
        <v/>
      </c>
      <c r="Z41" s="107" t="str">
        <f>Tournament!M53</f>
        <v>Jacksonville Jaguars</v>
      </c>
    </row>
    <row r="42" spans="1:26" ht="12.75">
      <c r="A42" s="107"/>
      <c r="B42" s="107" t="str">
        <f>'Countries and Timezone'!C33</f>
        <v>New Orleans Saints</v>
      </c>
      <c r="C42" s="107">
        <f>SUMIF(M$4:M$259,B42,U$4:U$259)+SUMIF(Q$4:Q$259,B42,U$4:U$259)</f>
        <v>0</v>
      </c>
      <c r="D42" s="107">
        <f>SUMIF(O$4:O$259,B42,U$4:U$259)+SUMIF(S$4:S$259,B42,U$4:U$259)</f>
        <v>0</v>
      </c>
      <c r="E42" s="107">
        <f>SUMIF(N$4:N$259,B42,U$4:U$259)+SUMIF(R$4:R$259,B42,U$4:U$259)</f>
        <v>0</v>
      </c>
      <c r="F42" s="109">
        <f t="shared" si="0"/>
        <v>0</v>
      </c>
      <c r="G42" s="107">
        <f>SUMIF($W$4:$W$259,B42,$X$4:$X$259)+SUMIF($Z$4:$Z$259,B42,$Y$4:$Y$259)</f>
        <v>0</v>
      </c>
      <c r="H42" s="107">
        <f>SUMIF($Z$4:$Z$259,B42,$X$4:$X$259)+SUMIF($W$4:$W$259,B42,$Y$4:$Y$259)</f>
        <v>0</v>
      </c>
      <c r="I42" s="107">
        <f t="shared" si="1"/>
        <v>0</v>
      </c>
      <c r="J42" s="107"/>
      <c r="K42" s="107"/>
      <c r="L42" s="107">
        <v>39</v>
      </c>
      <c r="M42" s="107" t="str">
        <f>IF(AND(Tournament!I54&lt;&gt;"",Tournament!K54&lt;&gt;""),IF(Tournament!I54&gt;Tournament!K54,Tournament!G54,""),"")</f>
        <v/>
      </c>
      <c r="N42" s="107" t="str">
        <f>IF(AND(Tournament!I54&lt;&gt;"",Tournament!K54&lt;&gt;""),IF(Tournament!I54=Tournament!K54,Tournament!G54,""),"")</f>
        <v/>
      </c>
      <c r="O42" s="107" t="str">
        <f>IF(AND(Tournament!I54&lt;&gt;"",Tournament!K54&lt;&gt;""),IF(Tournament!I54&gt;Tournament!K54,Tournament!M54,""),"")</f>
        <v/>
      </c>
      <c r="P42" s="107">
        <f>IF(AND(Tournament!I54&lt;&gt;"",Tournament!K54&lt;&gt;""),Tournament!I54,0)</f>
        <v>0</v>
      </c>
      <c r="Q42" s="107" t="str">
        <f>IF(AND(Tournament!I54&lt;&gt;"",Tournament!K54&lt;&gt;""),IF(Tournament!I54&lt;Tournament!K54,Tournament!M54,""),"")</f>
        <v/>
      </c>
      <c r="R42" s="107" t="str">
        <f>IF(AND(Tournament!I54&lt;&gt;"",Tournament!K54&lt;&gt;""),IF(Tournament!I54=Tournament!K54,Tournament!M54,""),"")</f>
        <v/>
      </c>
      <c r="S42" s="107" t="str">
        <f>IF(AND(Tournament!I54&lt;&gt;"",Tournament!K54&lt;&gt;""),IF(Tournament!I54&lt;Tournament!K54,Tournament!G54,""),"")</f>
        <v/>
      </c>
      <c r="T42" s="107">
        <f>IF(AND(Tournament!I54&lt;&gt;"",Tournament!K54&lt;&gt;""),Tournament!K54,0)</f>
        <v>0</v>
      </c>
      <c r="U42" s="107">
        <v>1</v>
      </c>
      <c r="V42" s="107">
        <v>39</v>
      </c>
      <c r="W42" s="107" t="str">
        <f>Tournament!G54</f>
        <v>Cleveland Browns</v>
      </c>
      <c r="X42" s="107" t="str">
        <f>IF(Tournament!I54&lt;&gt;"",Tournament!I54,"")</f>
        <v/>
      </c>
      <c r="Y42" s="107" t="str">
        <f>IF(Tournament!K54&lt;&gt;"",Tournament!K54,"")</f>
        <v/>
      </c>
      <c r="Z42" s="107" t="str">
        <f>Tournament!M54</f>
        <v>Miami Dolphins</v>
      </c>
    </row>
    <row r="43" spans="1:26" ht="12.75">
      <c r="A43" s="107"/>
      <c r="B43" s="107" t="str">
        <f>'Countries and Timezone'!C34</f>
        <v>Tampa Bay Buccaneers</v>
      </c>
      <c r="C43" s="107">
        <f>SUMIF(M$4:M$259,B43,U$4:U$259)+SUMIF(Q$4:Q$259,B43,U$4:U$259)</f>
        <v>0</v>
      </c>
      <c r="D43" s="107">
        <f>SUMIF(O$4:O$259,B43,U$4:U$259)+SUMIF(S$4:S$259,B43,U$4:U$259)</f>
        <v>0</v>
      </c>
      <c r="E43" s="107">
        <f>SUMIF(N$4:N$259,B43,U$4:U$259)+SUMIF(R$4:R$259,B43,U$4:U$259)</f>
        <v>0</v>
      </c>
      <c r="F43" s="109">
        <f t="shared" si="0"/>
        <v>0</v>
      </c>
      <c r="G43" s="107">
        <f>SUMIF($W$4:$W$259,B43,$X$4:$X$259)+SUMIF($Z$4:$Z$259,B43,$Y$4:$Y$259)</f>
        <v>0</v>
      </c>
      <c r="H43" s="107">
        <f>SUMIF($Z$4:$Z$259,B43,$X$4:$X$259)+SUMIF($W$4:$W$259,B43,$Y$4:$Y$259)</f>
        <v>0</v>
      </c>
      <c r="I43" s="107">
        <f t="shared" si="1"/>
        <v>0</v>
      </c>
      <c r="J43" s="107"/>
      <c r="K43" s="107"/>
      <c r="L43" s="107">
        <v>40</v>
      </c>
      <c r="M43" s="107" t="str">
        <f>IF(AND(Tournament!I55&lt;&gt;"",Tournament!K55&lt;&gt;""),IF(Tournament!I55&gt;Tournament!K55,Tournament!G55,""),"")</f>
        <v/>
      </c>
      <c r="N43" s="107" t="str">
        <f>IF(AND(Tournament!I55&lt;&gt;"",Tournament!K55&lt;&gt;""),IF(Tournament!I55=Tournament!K55,Tournament!G55,""),"")</f>
        <v/>
      </c>
      <c r="O43" s="107" t="str">
        <f>IF(AND(Tournament!I55&lt;&gt;"",Tournament!K55&lt;&gt;""),IF(Tournament!I55&gt;Tournament!K55,Tournament!M55,""),"")</f>
        <v/>
      </c>
      <c r="P43" s="107">
        <f>IF(AND(Tournament!I55&lt;&gt;"",Tournament!K55&lt;&gt;""),Tournament!I55,0)</f>
        <v>0</v>
      </c>
      <c r="Q43" s="107" t="str">
        <f>IF(AND(Tournament!I55&lt;&gt;"",Tournament!K55&lt;&gt;""),IF(Tournament!I55&lt;Tournament!K55,Tournament!M55,""),"")</f>
        <v/>
      </c>
      <c r="R43" s="107" t="str">
        <f>IF(AND(Tournament!I55&lt;&gt;"",Tournament!K55&lt;&gt;""),IF(Tournament!I55=Tournament!K55,Tournament!M55,""),"")</f>
        <v/>
      </c>
      <c r="S43" s="107" t="str">
        <f>IF(AND(Tournament!I55&lt;&gt;"",Tournament!K55&lt;&gt;""),IF(Tournament!I55&lt;Tournament!K55,Tournament!G55,""),"")</f>
        <v/>
      </c>
      <c r="T43" s="107">
        <f>IF(AND(Tournament!I55&lt;&gt;"",Tournament!K55&lt;&gt;""),Tournament!K55,0)</f>
        <v>0</v>
      </c>
      <c r="U43" s="107">
        <v>1</v>
      </c>
      <c r="V43" s="107">
        <v>40</v>
      </c>
      <c r="W43" s="107" t="str">
        <f>Tournament!G55</f>
        <v>Washington Redskins</v>
      </c>
      <c r="X43" s="107" t="str">
        <f>IF(Tournament!I55&lt;&gt;"",Tournament!I55,"")</f>
        <v/>
      </c>
      <c r="Y43" s="107" t="str">
        <f>IF(Tournament!K55&lt;&gt;"",Tournament!K55,"")</f>
        <v/>
      </c>
      <c r="Z43" s="107" t="str">
        <f>Tournament!M55</f>
        <v>New York Giants</v>
      </c>
    </row>
    <row r="44" spans="1:26" ht="12.75">
      <c r="A44" s="107"/>
      <c r="B44" s="107"/>
      <c r="C44" s="107"/>
      <c r="D44" s="107"/>
      <c r="E44" s="107"/>
      <c r="F44" s="109"/>
      <c r="G44" s="107"/>
      <c r="H44" s="107"/>
      <c r="I44" s="107"/>
      <c r="J44" s="107"/>
      <c r="K44" s="107"/>
      <c r="L44" s="107">
        <v>41</v>
      </c>
      <c r="M44" s="107" t="str">
        <f>IF(AND(Tournament!I56&lt;&gt;"",Tournament!K56&lt;&gt;""),IF(Tournament!I56&gt;Tournament!K56,Tournament!G56,""),"")</f>
        <v/>
      </c>
      <c r="N44" s="107" t="str">
        <f>IF(AND(Tournament!I56&lt;&gt;"",Tournament!K56&lt;&gt;""),IF(Tournament!I56=Tournament!K56,Tournament!G56,""),"")</f>
        <v/>
      </c>
      <c r="O44" s="107" t="str">
        <f>IF(AND(Tournament!I56&lt;&gt;"",Tournament!K56&lt;&gt;""),IF(Tournament!I56&gt;Tournament!K56,Tournament!M56,""),"")</f>
        <v/>
      </c>
      <c r="P44" s="107">
        <f>IF(AND(Tournament!I56&lt;&gt;"",Tournament!K56&lt;&gt;""),Tournament!I56,0)</f>
        <v>0</v>
      </c>
      <c r="Q44" s="107" t="str">
        <f>IF(AND(Tournament!I56&lt;&gt;"",Tournament!K56&lt;&gt;""),IF(Tournament!I56&lt;Tournament!K56,Tournament!M56,""),"")</f>
        <v/>
      </c>
      <c r="R44" s="107"/>
      <c r="S44" s="107" t="str">
        <f>IF(AND(Tournament!I56&lt;&gt;"",Tournament!K56&lt;&gt;""),IF(Tournament!I56&lt;Tournament!K56,Tournament!G56,""),"")</f>
        <v/>
      </c>
      <c r="T44" s="107">
        <f>IF(AND(Tournament!I56&lt;&gt;"",Tournament!K56&lt;&gt;""),Tournament!K56,0)</f>
        <v>0</v>
      </c>
      <c r="U44" s="107">
        <v>1</v>
      </c>
      <c r="V44" s="107">
        <v>41</v>
      </c>
      <c r="W44" s="107" t="str">
        <f>Tournament!G56</f>
        <v>Oakland Raiders</v>
      </c>
      <c r="X44" s="107" t="str">
        <f>IF(Tournament!I56&lt;&gt;"",Tournament!I56,"")</f>
        <v/>
      </c>
      <c r="Y44" s="107" t="str">
        <f>IF(Tournament!K56&lt;&gt;"",Tournament!K56,"")</f>
        <v/>
      </c>
      <c r="Z44" s="107" t="str">
        <f>Tournament!M56</f>
        <v>Tennessee Titans</v>
      </c>
    </row>
    <row r="45" spans="1:26" ht="12.75">
      <c r="A45" s="107"/>
      <c r="B45" s="108" t="s">
        <v>96</v>
      </c>
      <c r="C45" s="107"/>
      <c r="D45" s="107"/>
      <c r="E45" s="107"/>
      <c r="F45" s="109"/>
      <c r="G45" s="107"/>
      <c r="H45" s="107"/>
      <c r="I45" s="107"/>
      <c r="J45" s="107"/>
      <c r="K45" s="107"/>
      <c r="L45" s="107">
        <v>42</v>
      </c>
      <c r="M45" s="107" t="str">
        <f>IF(AND(Tournament!I57&lt;&gt;"",Tournament!K57&lt;&gt;""),IF(Tournament!I57&gt;Tournament!K57,Tournament!G57,""),"")</f>
        <v/>
      </c>
      <c r="N45" s="107" t="str">
        <f>IF(AND(Tournament!I57&lt;&gt;"",Tournament!K57&lt;&gt;""),IF(Tournament!I57=Tournament!K57,Tournament!G57,""),"")</f>
        <v/>
      </c>
      <c r="O45" s="107" t="str">
        <f>IF(AND(Tournament!I57&lt;&gt;"",Tournament!K57&lt;&gt;""),IF(Tournament!I57&gt;Tournament!K57,Tournament!M57,""),"")</f>
        <v/>
      </c>
      <c r="P45" s="107">
        <f>IF(AND(Tournament!I57&lt;&gt;"",Tournament!K57&lt;&gt;""),Tournament!I57,0)</f>
        <v>0</v>
      </c>
      <c r="Q45" s="107" t="str">
        <f>IF(AND(Tournament!I57&lt;&gt;"",Tournament!K57&lt;&gt;""),IF(Tournament!I57&lt;Tournament!K57,Tournament!M57,""),"")</f>
        <v/>
      </c>
      <c r="R45" s="107" t="str">
        <f>IF(AND(Tournament!I57&lt;&gt;"",Tournament!K57&lt;&gt;""),IF(Tournament!I57=Tournament!K57,Tournament!M57,""),"")</f>
        <v/>
      </c>
      <c r="S45" s="107" t="str">
        <f>IF(AND(Tournament!I57&lt;&gt;"",Tournament!K57&lt;&gt;""),IF(Tournament!I57&lt;Tournament!K57,Tournament!G57,""),"")</f>
        <v/>
      </c>
      <c r="T45" s="107">
        <f>IF(AND(Tournament!I57&lt;&gt;"",Tournament!K57&lt;&gt;""),Tournament!K57,0)</f>
        <v>0</v>
      </c>
      <c r="U45" s="107">
        <v>1</v>
      </c>
      <c r="V45" s="107">
        <v>42</v>
      </c>
      <c r="W45" s="107" t="str">
        <f>Tournament!G57</f>
        <v>S. F. 49ers</v>
      </c>
      <c r="X45" s="107" t="str">
        <f>IF(Tournament!I57&lt;&gt;"",Tournament!I57,"")</f>
        <v/>
      </c>
      <c r="Y45" s="107" t="str">
        <f>IF(Tournament!K57&lt;&gt;"",Tournament!K57,"")</f>
        <v/>
      </c>
      <c r="Z45" s="107" t="str">
        <f>Tournament!M57</f>
        <v>Seattle Seahawks</v>
      </c>
    </row>
    <row r="46" spans="1:26" ht="12.75">
      <c r="A46" s="107"/>
      <c r="B46" s="107" t="str">
        <f>'Countries and Timezone'!C35</f>
        <v>Arizona Cardinals</v>
      </c>
      <c r="C46" s="107">
        <f>SUMIF(M$4:M$259,B46,U$4:U$259)+SUMIF(Q$4:Q$259,B46,U$4:U$259)</f>
        <v>0</v>
      </c>
      <c r="D46" s="107">
        <f>SUMIF(O$4:O$259,B46,U$4:U$259)+SUMIF(S$4:S$259,B46,U$4:U$259)</f>
        <v>0</v>
      </c>
      <c r="E46" s="107">
        <f>SUMIF(N$4:N$259,B46,U$4:U$259)+SUMIF(R$4:R$259,B46,U$4:U$259)</f>
        <v>0</v>
      </c>
      <c r="F46" s="109">
        <f t="shared" si="0"/>
        <v>0</v>
      </c>
      <c r="G46" s="107">
        <f>SUMIF($W$4:$W$259,B46,$X$4:$X$259)+SUMIF($Z$4:$Z$259,B46,$Y$4:$Y$259)</f>
        <v>0</v>
      </c>
      <c r="H46" s="107">
        <f>SUMIF($Z$4:$Z$259,B46,$X$4:$X$259)+SUMIF($W$4:$W$259,B46,$Y$4:$Y$259)</f>
        <v>0</v>
      </c>
      <c r="I46" s="107">
        <f t="shared" si="1"/>
        <v>0</v>
      </c>
      <c r="J46" s="107"/>
      <c r="K46" s="107"/>
      <c r="L46" s="107">
        <v>43</v>
      </c>
      <c r="M46" s="107" t="str">
        <f>IF(AND(Tournament!I58&lt;&gt;"",Tournament!K58&lt;&gt;""),IF(Tournament!I58&gt;Tournament!K58,Tournament!G58,""),"")</f>
        <v/>
      </c>
      <c r="N46" s="107" t="str">
        <f>IF(AND(Tournament!I58&lt;&gt;"",Tournament!K58&lt;&gt;""),IF(Tournament!I58=Tournament!K58,Tournament!G58,""),"")</f>
        <v/>
      </c>
      <c r="O46" s="107" t="str">
        <f>IF(AND(Tournament!I58&lt;&gt;"",Tournament!K58&lt;&gt;""),IF(Tournament!I58&gt;Tournament!K58,Tournament!M58,""),"")</f>
        <v/>
      </c>
      <c r="P46" s="107">
        <f>IF(AND(Tournament!I58&lt;&gt;"",Tournament!K58&lt;&gt;""),Tournament!I58,0)</f>
        <v>0</v>
      </c>
      <c r="Q46" s="107" t="str">
        <f>IF(AND(Tournament!I58&lt;&gt;"",Tournament!K58&lt;&gt;""),IF(Tournament!I58&lt;Tournament!K58,Tournament!M58,""),"")</f>
        <v/>
      </c>
      <c r="R46" s="107" t="str">
        <f>IF(AND(Tournament!I58&lt;&gt;"",Tournament!K58&lt;&gt;""),IF(Tournament!I58=Tournament!K58,Tournament!M58,""),"")</f>
        <v/>
      </c>
      <c r="S46" s="107" t="str">
        <f>IF(AND(Tournament!I58&lt;&gt;"",Tournament!K58&lt;&gt;""),IF(Tournament!I58&lt;Tournament!K58,Tournament!G58,""),"")</f>
        <v/>
      </c>
      <c r="T46" s="107">
        <f>IF(AND(Tournament!I58&lt;&gt;"",Tournament!K58&lt;&gt;""),Tournament!K58,0)</f>
        <v>0</v>
      </c>
      <c r="U46" s="107">
        <v>1</v>
      </c>
      <c r="V46" s="107">
        <v>43</v>
      </c>
      <c r="W46" s="107" t="str">
        <f>Tournament!G58</f>
        <v>Los Angeles Rams</v>
      </c>
      <c r="X46" s="107" t="str">
        <f>IF(Tournament!I58&lt;&gt;"",Tournament!I58,"")</f>
        <v/>
      </c>
      <c r="Y46" s="107" t="str">
        <f>IF(Tournament!K58&lt;&gt;"",Tournament!K58,"")</f>
        <v/>
      </c>
      <c r="Z46" s="107" t="str">
        <f>Tournament!M58</f>
        <v>Tampa Bay Buccaneers</v>
      </c>
    </row>
    <row r="47" spans="1:26" ht="12.75">
      <c r="A47" s="107"/>
      <c r="B47" s="107" t="str">
        <f>'Countries and Timezone'!C36</f>
        <v>Los Angeles Rams</v>
      </c>
      <c r="C47" s="107">
        <f>SUMIF(M$4:M$259,B47,U$4:U$259)+SUMIF(Q$4:Q$259,B47,U$4:U$259)</f>
        <v>0</v>
      </c>
      <c r="D47" s="107">
        <f>SUMIF(O$4:O$259,B47,U$4:U$259)+SUMIF(S$4:S$259,B47,U$4:U$259)</f>
        <v>0</v>
      </c>
      <c r="E47" s="107">
        <f>SUMIF(N$4:N$259,B47,U$4:U$259)+SUMIF(R$4:R$259,B47,U$4:U$259)</f>
        <v>0</v>
      </c>
      <c r="F47" s="109">
        <f t="shared" si="0"/>
        <v>0</v>
      </c>
      <c r="G47" s="107">
        <f>SUMIF($W$4:$W$259,B47,$X$4:$X$259)+SUMIF($Z$4:$Z$259,B47,$Y$4:$Y$259)</f>
        <v>0</v>
      </c>
      <c r="H47" s="107">
        <f>SUMIF($Z$4:$Z$259,B47,$X$4:$X$259)+SUMIF($W$4:$W$259,B47,$Y$4:$Y$259)</f>
        <v>0</v>
      </c>
      <c r="I47" s="107">
        <f t="shared" si="1"/>
        <v>0</v>
      </c>
      <c r="J47" s="107"/>
      <c r="K47" s="107"/>
      <c r="L47" s="107">
        <v>44</v>
      </c>
      <c r="M47" s="107" t="str">
        <f>IF(AND(Tournament!I59&lt;&gt;"",Tournament!K59&lt;&gt;""),IF(Tournament!I59&gt;Tournament!K59,Tournament!G59,""),"")</f>
        <v/>
      </c>
      <c r="N47" s="107" t="str">
        <f>IF(AND(Tournament!I59&lt;&gt;"",Tournament!K59&lt;&gt;""),IF(Tournament!I59=Tournament!K59,Tournament!G59,""),"")</f>
        <v/>
      </c>
      <c r="O47" s="107" t="str">
        <f>IF(AND(Tournament!I59&lt;&gt;"",Tournament!K59&lt;&gt;""),IF(Tournament!I59&gt;Tournament!K59,Tournament!M59,""),"")</f>
        <v/>
      </c>
      <c r="P47" s="107">
        <f>IF(AND(Tournament!I59&lt;&gt;"",Tournament!K59&lt;&gt;""),Tournament!I59,0)</f>
        <v>0</v>
      </c>
      <c r="Q47" s="107" t="str">
        <f>IF(AND(Tournament!I59&lt;&gt;"",Tournament!K59&lt;&gt;""),IF(Tournament!I59&lt;Tournament!K59,Tournament!M59,""),"")</f>
        <v/>
      </c>
      <c r="R47" s="107" t="str">
        <f>IF(AND(Tournament!I59&lt;&gt;"",Tournament!K59&lt;&gt;""),IF(Tournament!I59=Tournament!K59,Tournament!M59,""),"")</f>
        <v/>
      </c>
      <c r="S47" s="107" t="str">
        <f>IF(AND(Tournament!I59&lt;&gt;"",Tournament!K59&lt;&gt;""),IF(Tournament!I59&lt;Tournament!K59,Tournament!G59,""),"")</f>
        <v/>
      </c>
      <c r="T47" s="107">
        <f>IF(AND(Tournament!I59&lt;&gt;"",Tournament!K59&lt;&gt;""),Tournament!K59,0)</f>
        <v>0</v>
      </c>
      <c r="U47" s="107">
        <v>1</v>
      </c>
      <c r="V47" s="107">
        <v>44</v>
      </c>
      <c r="W47" s="107" t="str">
        <f>Tournament!G59</f>
        <v>San Diego Chargers</v>
      </c>
      <c r="X47" s="107" t="str">
        <f>IF(Tournament!I59&lt;&gt;"",Tournament!I59,"")</f>
        <v/>
      </c>
      <c r="Y47" s="107" t="str">
        <f>IF(Tournament!K59&lt;&gt;"",Tournament!K59,"")</f>
        <v/>
      </c>
      <c r="Z47" s="107" t="str">
        <f>Tournament!M59</f>
        <v>Indianapolis Colts</v>
      </c>
    </row>
    <row r="48" spans="1:26" ht="12.75">
      <c r="A48" s="107"/>
      <c r="B48" s="107" t="str">
        <f>'Countries and Timezone'!C37</f>
        <v>S. F. 49ers</v>
      </c>
      <c r="C48" s="107">
        <f>SUMIF(M$4:M$259,B48,U$4:U$259)+SUMIF(Q$4:Q$259,B48,U$4:U$259)</f>
        <v>0</v>
      </c>
      <c r="D48" s="107">
        <f>SUMIF(O$4:O$259,B48,U$4:U$259)+SUMIF(S$4:S$259,B48,U$4:U$259)</f>
        <v>0</v>
      </c>
      <c r="E48" s="107">
        <f>SUMIF(N$4:N$259,B48,U$4:U$259)+SUMIF(R$4:R$259,B48,U$4:U$259)</f>
        <v>0</v>
      </c>
      <c r="F48" s="109">
        <f t="shared" si="0"/>
        <v>0</v>
      </c>
      <c r="G48" s="107">
        <f>SUMIF($W$4:$W$259,B48,$X$4:$X$259)+SUMIF($Z$4:$Z$259,B48,$Y$4:$Y$259)</f>
        <v>0</v>
      </c>
      <c r="H48" s="107">
        <f>SUMIF($Z$4:$Z$259,B48,$X$4:$X$259)+SUMIF($W$4:$W$259,B48,$Y$4:$Y$259)</f>
        <v>0</v>
      </c>
      <c r="I48" s="107">
        <f t="shared" si="1"/>
        <v>0</v>
      </c>
      <c r="J48" s="107"/>
      <c r="K48" s="107"/>
      <c r="L48" s="107">
        <v>45</v>
      </c>
      <c r="M48" s="107" t="str">
        <f>IF(AND(Tournament!I60&lt;&gt;"",Tournament!K60&lt;&gt;""),IF(Tournament!I60&gt;Tournament!K60,Tournament!G60,""),"")</f>
        <v/>
      </c>
      <c r="N48" s="107" t="str">
        <f>IF(AND(Tournament!I60&lt;&gt;"",Tournament!K60&lt;&gt;""),IF(Tournament!I60=Tournament!K60,Tournament!G60,""),"")</f>
        <v/>
      </c>
      <c r="O48" s="107" t="str">
        <f>IF(AND(Tournament!I60&lt;&gt;"",Tournament!K60&lt;&gt;""),IF(Tournament!I60&gt;Tournament!K60,Tournament!M60,""),"")</f>
        <v/>
      </c>
      <c r="P48" s="107">
        <f>IF(AND(Tournament!I60&lt;&gt;"",Tournament!K60&lt;&gt;""),Tournament!I60,0)</f>
        <v>0</v>
      </c>
      <c r="Q48" s="107" t="str">
        <f>IF(AND(Tournament!I60&lt;&gt;"",Tournament!K60&lt;&gt;""),IF(Tournament!I60&lt;Tournament!K60,Tournament!M60,""),"")</f>
        <v/>
      </c>
      <c r="R48" s="107"/>
      <c r="S48" s="107" t="str">
        <f>IF(AND(Tournament!I60&lt;&gt;"",Tournament!K60&lt;&gt;""),IF(Tournament!I60&lt;Tournament!K60,Tournament!G60,""),"")</f>
        <v/>
      </c>
      <c r="T48" s="107">
        <f>IF(AND(Tournament!I60&lt;&gt;"",Tournament!K60&lt;&gt;""),Tournament!K60,0)</f>
        <v>0</v>
      </c>
      <c r="U48" s="107">
        <v>1</v>
      </c>
      <c r="V48" s="107">
        <v>45</v>
      </c>
      <c r="W48" s="107" t="str">
        <f>Tournament!G60</f>
        <v>New York Jets</v>
      </c>
      <c r="X48" s="107" t="str">
        <f>IF(Tournament!I60&lt;&gt;"",Tournament!I60,"")</f>
        <v/>
      </c>
      <c r="Y48" s="107" t="str">
        <f>IF(Tournament!K60&lt;&gt;"",Tournament!K60,"")</f>
        <v/>
      </c>
      <c r="Z48" s="107" t="str">
        <f>Tournament!M60</f>
        <v>Kansas City Chiefs</v>
      </c>
    </row>
    <row r="49" spans="1:26" ht="12.75">
      <c r="A49" s="107"/>
      <c r="B49" s="107" t="str">
        <f>'Countries and Timezone'!C38</f>
        <v>Seattle Seahawks</v>
      </c>
      <c r="C49" s="107">
        <f>SUMIF(M$4:M$259,B49,U$4:U$259)+SUMIF(Q$4:Q$259,B49,U$4:U$259)</f>
        <v>0</v>
      </c>
      <c r="D49" s="107">
        <f>SUMIF(O$4:O$259,B49,U$4:U$259)+SUMIF(S$4:S$259,B49,U$4:U$259)</f>
        <v>0</v>
      </c>
      <c r="E49" s="107">
        <f>SUMIF(N$4:N$259,B49,U$4:U$259)+SUMIF(R$4:R$259,B49,U$4:U$259)</f>
        <v>0</v>
      </c>
      <c r="F49" s="109">
        <f t="shared" si="0"/>
        <v>0</v>
      </c>
      <c r="G49" s="107">
        <f>SUMIF($W$4:$W$259,B49,$X$4:$X$259)+SUMIF($Z$4:$Z$259,B49,$Y$4:$Y$259)</f>
        <v>0</v>
      </c>
      <c r="H49" s="107">
        <f>SUMIF($Z$4:$Z$259,B49,$X$4:$X$259)+SUMIF($W$4:$W$259,B49,$Y$4:$Y$259)</f>
        <v>0</v>
      </c>
      <c r="I49" s="107">
        <f t="shared" si="1"/>
        <v>0</v>
      </c>
      <c r="J49" s="107"/>
      <c r="K49" s="107"/>
      <c r="L49" s="107">
        <v>46</v>
      </c>
      <c r="M49" s="107" t="str">
        <f>IF(AND(Tournament!I61&lt;&gt;"",Tournament!K61&lt;&gt;""),IF(Tournament!I61&gt;Tournament!K61,Tournament!G61,""),"")</f>
        <v/>
      </c>
      <c r="N49" s="107" t="str">
        <f>IF(AND(Tournament!I61&lt;&gt;"",Tournament!K61&lt;&gt;""),IF(Tournament!I61=Tournament!K61,Tournament!G61,""),"")</f>
        <v/>
      </c>
      <c r="O49" s="107" t="str">
        <f>IF(AND(Tournament!I61&lt;&gt;"",Tournament!K61&lt;&gt;""),IF(Tournament!I61&gt;Tournament!K61,Tournament!M61,""),"")</f>
        <v/>
      </c>
      <c r="P49" s="107">
        <f>IF(AND(Tournament!I61&lt;&gt;"",Tournament!K61&lt;&gt;""),Tournament!I61,0)</f>
        <v>0</v>
      </c>
      <c r="Q49" s="107" t="str">
        <f>IF(AND(Tournament!I61&lt;&gt;"",Tournament!K61&lt;&gt;""),IF(Tournament!I61&lt;Tournament!K61,Tournament!M61,""),"")</f>
        <v/>
      </c>
      <c r="R49" s="107" t="str">
        <f>IF(AND(Tournament!I61&lt;&gt;"",Tournament!K61&lt;&gt;""),IF(Tournament!I61=Tournament!K61,Tournament!M61,""),"")</f>
        <v/>
      </c>
      <c r="S49" s="107" t="str">
        <f>IF(AND(Tournament!I61&lt;&gt;"",Tournament!K61&lt;&gt;""),IF(Tournament!I61&lt;Tournament!K61,Tournament!G61,""),"")</f>
        <v/>
      </c>
      <c r="T49" s="107">
        <f>IF(AND(Tournament!I61&lt;&gt;"",Tournament!K61&lt;&gt;""),Tournament!K61,0)</f>
        <v>0</v>
      </c>
      <c r="U49" s="107">
        <v>1</v>
      </c>
      <c r="V49" s="107">
        <v>46</v>
      </c>
      <c r="W49" s="107" t="str">
        <f>Tournament!G61</f>
        <v>Pittsburgh Steelers</v>
      </c>
      <c r="X49" s="107" t="str">
        <f>IF(Tournament!I61&lt;&gt;"",Tournament!I61,"")</f>
        <v/>
      </c>
      <c r="Y49" s="107" t="str">
        <f>IF(Tournament!K61&lt;&gt;"",Tournament!K61,"")</f>
        <v/>
      </c>
      <c r="Z49" s="107" t="str">
        <f>Tournament!M61</f>
        <v>Philadelphia Eagles</v>
      </c>
    </row>
    <row r="50" spans="1:26" ht="12.75">
      <c r="A50" s="107"/>
      <c r="J50" s="107"/>
      <c r="K50" s="107"/>
      <c r="L50" s="107">
        <v>47</v>
      </c>
      <c r="M50" s="107" t="str">
        <f>IF(AND(Tournament!I62&lt;&gt;"",Tournament!K62&lt;&gt;""),IF(Tournament!I62&gt;Tournament!K62,Tournament!G62,""),"")</f>
        <v/>
      </c>
      <c r="N50" s="107" t="str">
        <f>IF(AND(Tournament!I62&lt;&gt;"",Tournament!K62&lt;&gt;""),IF(Tournament!I62=Tournament!K62,Tournament!G62,""),"")</f>
        <v/>
      </c>
      <c r="O50" s="107" t="str">
        <f>IF(AND(Tournament!I62&lt;&gt;"",Tournament!K62&lt;&gt;""),IF(Tournament!I62&gt;Tournament!K62,Tournament!M62,""),"")</f>
        <v/>
      </c>
      <c r="P50" s="107">
        <f>IF(AND(Tournament!I62&lt;&gt;"",Tournament!K62&lt;&gt;""),Tournament!I62,0)</f>
        <v>0</v>
      </c>
      <c r="Q50" s="107" t="str">
        <f>IF(AND(Tournament!I62&lt;&gt;"",Tournament!K62&lt;&gt;""),IF(Tournament!I62&lt;Tournament!K62,Tournament!M62,""),"")</f>
        <v/>
      </c>
      <c r="R50" s="107" t="str">
        <f>IF(AND(Tournament!I62&lt;&gt;"",Tournament!K62&lt;&gt;""),IF(Tournament!I62=Tournament!K62,Tournament!M62,""),"")</f>
        <v/>
      </c>
      <c r="S50" s="107" t="str">
        <f>IF(AND(Tournament!I62&lt;&gt;"",Tournament!K62&lt;&gt;""),IF(Tournament!I62&lt;Tournament!K62,Tournament!G62,""),"")</f>
        <v/>
      </c>
      <c r="T50" s="107">
        <f>IF(AND(Tournament!I62&lt;&gt;"",Tournament!K62&lt;&gt;""),Tournament!K62,0)</f>
        <v>0</v>
      </c>
      <c r="U50" s="107">
        <v>1</v>
      </c>
      <c r="V50" s="107">
        <v>47</v>
      </c>
      <c r="W50" s="107" t="str">
        <f>Tournament!G62</f>
        <v>Chicago Bears</v>
      </c>
      <c r="X50" s="107" t="str">
        <f>IF(Tournament!I62&lt;&gt;"",Tournament!I62,"")</f>
        <v/>
      </c>
      <c r="Y50" s="107" t="str">
        <f>IF(Tournament!K62&lt;&gt;"",Tournament!K62,"")</f>
        <v/>
      </c>
      <c r="Z50" s="107" t="str">
        <f>Tournament!M62</f>
        <v>Dallas Cowboys</v>
      </c>
    </row>
    <row r="51" spans="1:26" ht="12.75">
      <c r="A51" s="107"/>
      <c r="J51" s="107"/>
      <c r="K51" s="107"/>
      <c r="L51" s="107">
        <v>48</v>
      </c>
      <c r="M51" s="107" t="str">
        <f>IF(AND(Tournament!I63&lt;&gt;"",Tournament!K63&lt;&gt;""),IF(Tournament!I63&gt;Tournament!K63,Tournament!G63,""),"")</f>
        <v/>
      </c>
      <c r="N51" s="107" t="str">
        <f>IF(AND(Tournament!I63&lt;&gt;"",Tournament!K63&lt;&gt;""),IF(Tournament!I63=Tournament!K63,Tournament!G63,""),"")</f>
        <v/>
      </c>
      <c r="O51" s="107" t="str">
        <f>IF(AND(Tournament!I63&lt;&gt;"",Tournament!K63&lt;&gt;""),IF(Tournament!I63&gt;Tournament!K63,Tournament!M63,""),"")</f>
        <v/>
      </c>
      <c r="P51" s="107">
        <f>IF(AND(Tournament!I63&lt;&gt;"",Tournament!K63&lt;&gt;""),Tournament!I63,0)</f>
        <v>0</v>
      </c>
      <c r="Q51" s="107" t="str">
        <f>IF(AND(Tournament!I63&lt;&gt;"",Tournament!K63&lt;&gt;""),IF(Tournament!I63&lt;Tournament!K63,Tournament!M63,""),"")</f>
        <v/>
      </c>
      <c r="R51" s="107" t="str">
        <f>IF(AND(Tournament!I63&lt;&gt;"",Tournament!K63&lt;&gt;""),IF(Tournament!I63=Tournament!K63,Tournament!M63,""),"")</f>
        <v/>
      </c>
      <c r="S51" s="107" t="str">
        <f>IF(AND(Tournament!I63&lt;&gt;"",Tournament!K63&lt;&gt;""),IF(Tournament!I63&lt;Tournament!K63,Tournament!G63,""),"")</f>
        <v/>
      </c>
      <c r="T51" s="107">
        <f>IF(AND(Tournament!I63&lt;&gt;"",Tournament!K63&lt;&gt;""),Tournament!K63,0)</f>
        <v>0</v>
      </c>
      <c r="U51" s="107">
        <v>1</v>
      </c>
      <c r="V51" s="107">
        <v>48</v>
      </c>
      <c r="W51" s="107" t="str">
        <f>Tournament!G63</f>
        <v>Atlanta Falcons</v>
      </c>
      <c r="X51" s="107" t="str">
        <f>IF(Tournament!I63&lt;&gt;"",Tournament!I63,"")</f>
        <v/>
      </c>
      <c r="Y51" s="107" t="str">
        <f>IF(Tournament!K63&lt;&gt;"",Tournament!K63,"")</f>
        <v/>
      </c>
      <c r="Z51" s="107" t="str">
        <f>Tournament!M63</f>
        <v>New Orleans Saints</v>
      </c>
    </row>
    <row r="52" spans="1:26" ht="12.75">
      <c r="A52" s="107"/>
      <c r="J52" s="107"/>
      <c r="K52" s="107"/>
      <c r="L52" s="107">
        <v>49</v>
      </c>
      <c r="M52" s="107" t="str">
        <f>IF(AND(Tournament!I64&lt;&gt;"",Tournament!K64&lt;&gt;""),IF(Tournament!I64&gt;Tournament!K64,Tournament!G64,""),"")</f>
        <v/>
      </c>
      <c r="N52" s="107" t="str">
        <f>IF(AND(Tournament!I64&lt;&gt;"",Tournament!K64&lt;&gt;""),IF(Tournament!I64=Tournament!K64,Tournament!G64,""),"")</f>
        <v/>
      </c>
      <c r="O52" s="107" t="str">
        <f>IF(AND(Tournament!I64&lt;&gt;"",Tournament!K64&lt;&gt;""),IF(Tournament!I64&gt;Tournament!K64,Tournament!M64,""),"")</f>
        <v/>
      </c>
      <c r="P52" s="107">
        <f>IF(AND(Tournament!I64&lt;&gt;"",Tournament!K64&lt;&gt;""),Tournament!I64,0)</f>
        <v>0</v>
      </c>
      <c r="Q52" s="107" t="str">
        <f>IF(AND(Tournament!I64&lt;&gt;"",Tournament!K64&lt;&gt;""),IF(Tournament!I64&lt;Tournament!K64,Tournament!M64,""),"")</f>
        <v/>
      </c>
      <c r="R52" s="107"/>
      <c r="S52" s="107" t="str">
        <f>IF(AND(Tournament!I64&lt;&gt;"",Tournament!K64&lt;&gt;""),IF(Tournament!I64&lt;Tournament!K64,Tournament!G64,""),"")</f>
        <v/>
      </c>
      <c r="T52" s="107">
        <f>IF(AND(Tournament!I64&lt;&gt;"",Tournament!K64&lt;&gt;""),Tournament!K64,0)</f>
        <v>0</v>
      </c>
      <c r="U52" s="107">
        <v>1</v>
      </c>
      <c r="V52" s="107">
        <v>49</v>
      </c>
      <c r="W52" s="107" t="str">
        <f>Tournament!G64</f>
        <v>Miami Dolphins</v>
      </c>
      <c r="X52" s="107" t="str">
        <f>IF(Tournament!I64&lt;&gt;"",Tournament!I64,"")</f>
        <v/>
      </c>
      <c r="Y52" s="107" t="str">
        <f>IF(Tournament!K64&lt;&gt;"",Tournament!K64,"")</f>
        <v/>
      </c>
      <c r="Z52" s="107" t="str">
        <f>Tournament!M64</f>
        <v>Cincinnati Bengals</v>
      </c>
    </row>
    <row r="53" spans="1:26" ht="12.75">
      <c r="A53" s="107"/>
      <c r="J53" s="107"/>
      <c r="K53" s="107"/>
      <c r="L53" s="107">
        <v>50</v>
      </c>
      <c r="M53" s="107" t="str">
        <f>IF(AND(Tournament!I65&lt;&gt;"",Tournament!K65&lt;&gt;""),IF(Tournament!I65&gt;Tournament!K65,Tournament!G65,""),"")</f>
        <v/>
      </c>
      <c r="N53" s="107" t="str">
        <f>IF(AND(Tournament!I65&lt;&gt;"",Tournament!K65&lt;&gt;""),IF(Tournament!I65=Tournament!K65,Tournament!G65,""),"")</f>
        <v/>
      </c>
      <c r="O53" s="107" t="str">
        <f>IF(AND(Tournament!I65&lt;&gt;"",Tournament!K65&lt;&gt;""),IF(Tournament!I65&gt;Tournament!K65,Tournament!M65,""),"")</f>
        <v/>
      </c>
      <c r="P53" s="107">
        <f>IF(AND(Tournament!I65&lt;&gt;"",Tournament!K65&lt;&gt;""),Tournament!I65,0)</f>
        <v>0</v>
      </c>
      <c r="Q53" s="107" t="str">
        <f>IF(AND(Tournament!I65&lt;&gt;"",Tournament!K65&lt;&gt;""),IF(Tournament!I65&lt;Tournament!K65,Tournament!M65,""),"")</f>
        <v/>
      </c>
      <c r="R53" s="107" t="str">
        <f>IF(AND(Tournament!I65&lt;&gt;"",Tournament!K65&lt;&gt;""),IF(Tournament!I65=Tournament!K65,Tournament!M65,""),"")</f>
        <v/>
      </c>
      <c r="S53" s="107" t="str">
        <f>IF(AND(Tournament!I65&lt;&gt;"",Tournament!K65&lt;&gt;""),IF(Tournament!I65&lt;Tournament!K65,Tournament!G65,""),"")</f>
        <v/>
      </c>
      <c r="T53" s="107">
        <f>IF(AND(Tournament!I65&lt;&gt;"",Tournament!K65&lt;&gt;""),Tournament!K65,0)</f>
        <v>0</v>
      </c>
      <c r="U53" s="107">
        <v>1</v>
      </c>
      <c r="V53" s="107">
        <v>50</v>
      </c>
      <c r="W53" s="107" t="str">
        <f>Tournament!G65</f>
        <v>Indianapolis Colts</v>
      </c>
      <c r="X53" s="107" t="str">
        <f>IF(Tournament!I65&lt;&gt;"",Tournament!I65,"")</f>
        <v/>
      </c>
      <c r="Y53" s="107" t="str">
        <f>IF(Tournament!K65&lt;&gt;"",Tournament!K65,"")</f>
        <v/>
      </c>
      <c r="Z53" s="107" t="str">
        <f>Tournament!M65</f>
        <v>Jacksonville Jaguars</v>
      </c>
    </row>
    <row r="54" spans="1:26" ht="12.75">
      <c r="A54" s="107"/>
      <c r="J54" s="107"/>
      <c r="K54" s="107"/>
      <c r="L54" s="107">
        <v>51</v>
      </c>
      <c r="M54" s="107" t="str">
        <f>IF(AND(Tournament!I66&lt;&gt;"",Tournament!K66&lt;&gt;""),IF(Tournament!I66&gt;Tournament!K66,Tournament!G66,""),"")</f>
        <v/>
      </c>
      <c r="N54" s="107" t="str">
        <f>IF(AND(Tournament!I66&lt;&gt;"",Tournament!K66&lt;&gt;""),IF(Tournament!I66=Tournament!K66,Tournament!G66,""),"")</f>
        <v/>
      </c>
      <c r="O54" s="107" t="str">
        <f>IF(AND(Tournament!I66&lt;&gt;"",Tournament!K66&lt;&gt;""),IF(Tournament!I66&gt;Tournament!K66,Tournament!M66,""),"")</f>
        <v/>
      </c>
      <c r="P54" s="107">
        <f>IF(AND(Tournament!I66&lt;&gt;"",Tournament!K66&lt;&gt;""),Tournament!I66,0)</f>
        <v>0</v>
      </c>
      <c r="Q54" s="107" t="str">
        <f>IF(AND(Tournament!I66&lt;&gt;"",Tournament!K66&lt;&gt;""),IF(Tournament!I66&lt;Tournament!K66,Tournament!M66,""),"")</f>
        <v/>
      </c>
      <c r="R54" s="107" t="str">
        <f>IF(AND(Tournament!I66&lt;&gt;"",Tournament!K66&lt;&gt;""),IF(Tournament!I66=Tournament!K66,Tournament!M66,""),"")</f>
        <v/>
      </c>
      <c r="S54" s="107" t="str">
        <f>IF(AND(Tournament!I66&lt;&gt;"",Tournament!K66&lt;&gt;""),IF(Tournament!I66&lt;Tournament!K66,Tournament!G66,""),"")</f>
        <v/>
      </c>
      <c r="T54" s="107">
        <f>IF(AND(Tournament!I66&lt;&gt;"",Tournament!K66&lt;&gt;""),Tournament!K66,0)</f>
        <v>0</v>
      </c>
      <c r="U54" s="107">
        <v>1</v>
      </c>
      <c r="V54" s="107">
        <v>51</v>
      </c>
      <c r="W54" s="107" t="str">
        <f>Tournament!G66</f>
        <v>Carolina Panthers</v>
      </c>
      <c r="X54" s="107" t="str">
        <f>IF(Tournament!I66&lt;&gt;"",Tournament!I66,"")</f>
        <v/>
      </c>
      <c r="Y54" s="107" t="str">
        <f>IF(Tournament!K66&lt;&gt;"",Tournament!K66,"")</f>
        <v/>
      </c>
      <c r="Z54" s="107" t="str">
        <f>Tournament!M66</f>
        <v>Atlanta Falcons</v>
      </c>
    </row>
    <row r="55" spans="1:26" ht="12.75">
      <c r="A55" s="107"/>
      <c r="J55" s="107"/>
      <c r="K55" s="107"/>
      <c r="L55" s="107">
        <v>52</v>
      </c>
      <c r="M55" s="107" t="str">
        <f>IF(AND(Tournament!I67&lt;&gt;"",Tournament!K67&lt;&gt;""),IF(Tournament!I67&gt;Tournament!K67,Tournament!G67,""),"")</f>
        <v/>
      </c>
      <c r="N55" s="107" t="str">
        <f>IF(AND(Tournament!I67&lt;&gt;"",Tournament!K67&lt;&gt;""),IF(Tournament!I67=Tournament!K67,Tournament!G67,""),"")</f>
        <v/>
      </c>
      <c r="O55" s="107" t="str">
        <f>IF(AND(Tournament!I67&lt;&gt;"",Tournament!K67&lt;&gt;""),IF(Tournament!I67&gt;Tournament!K67,Tournament!M67,""),"")</f>
        <v/>
      </c>
      <c r="P55" s="107">
        <f>IF(AND(Tournament!I67&lt;&gt;"",Tournament!K67&lt;&gt;""),Tournament!I67,0)</f>
        <v>0</v>
      </c>
      <c r="Q55" s="107" t="str">
        <f>IF(AND(Tournament!I67&lt;&gt;"",Tournament!K67&lt;&gt;""),IF(Tournament!I67&lt;Tournament!K67,Tournament!M67,""),"")</f>
        <v/>
      </c>
      <c r="R55" s="107" t="str">
        <f>IF(AND(Tournament!I67&lt;&gt;"",Tournament!K67&lt;&gt;""),IF(Tournament!I67=Tournament!K67,Tournament!M67,""),"")</f>
        <v/>
      </c>
      <c r="S55" s="107" t="str">
        <f>IF(AND(Tournament!I67&lt;&gt;"",Tournament!K67&lt;&gt;""),IF(Tournament!I67&lt;Tournament!K67,Tournament!G67,""),"")</f>
        <v/>
      </c>
      <c r="T55" s="107">
        <f>IF(AND(Tournament!I67&lt;&gt;"",Tournament!K67&lt;&gt;""),Tournament!K67,0)</f>
        <v>0</v>
      </c>
      <c r="U55" s="107">
        <v>1</v>
      </c>
      <c r="V55" s="107">
        <v>52</v>
      </c>
      <c r="W55" s="107" t="str">
        <f>Tournament!G67</f>
        <v>Oakland Raiders</v>
      </c>
      <c r="X55" s="107" t="str">
        <f>IF(Tournament!I67&lt;&gt;"",Tournament!I67,"")</f>
        <v/>
      </c>
      <c r="Y55" s="107" t="str">
        <f>IF(Tournament!K67&lt;&gt;"",Tournament!K67,"")</f>
        <v/>
      </c>
      <c r="Z55" s="107" t="str">
        <f>Tournament!M67</f>
        <v>Baltimore Ravens</v>
      </c>
    </row>
    <row r="56" spans="1:26" ht="12.75">
      <c r="A56" s="107"/>
      <c r="K56" s="107"/>
      <c r="L56" s="107">
        <v>53</v>
      </c>
      <c r="M56" s="107" t="str">
        <f>IF(AND(Tournament!I68&lt;&gt;"",Tournament!K68&lt;&gt;""),IF(Tournament!I68&gt;Tournament!K68,Tournament!G68,""),"")</f>
        <v/>
      </c>
      <c r="N56" s="107" t="str">
        <f>IF(AND(Tournament!I68&lt;&gt;"",Tournament!K68&lt;&gt;""),IF(Tournament!I68=Tournament!K68,Tournament!G68,""),"")</f>
        <v/>
      </c>
      <c r="O56" s="107" t="str">
        <f>IF(AND(Tournament!I68&lt;&gt;"",Tournament!K68&lt;&gt;""),IF(Tournament!I68&gt;Tournament!K68,Tournament!M68,""),"")</f>
        <v/>
      </c>
      <c r="P56" s="107">
        <f>IF(AND(Tournament!I68&lt;&gt;"",Tournament!K68&lt;&gt;""),Tournament!I68,0)</f>
        <v>0</v>
      </c>
      <c r="Q56" s="107" t="str">
        <f>IF(AND(Tournament!I68&lt;&gt;"",Tournament!K68&lt;&gt;""),IF(Tournament!I68&lt;Tournament!K68,Tournament!M68,""),"")</f>
        <v/>
      </c>
      <c r="R56" s="107"/>
      <c r="S56" s="107" t="str">
        <f>IF(AND(Tournament!I68&lt;&gt;"",Tournament!K68&lt;&gt;""),IF(Tournament!I68&lt;Tournament!K68,Tournament!G68,""),"")</f>
        <v/>
      </c>
      <c r="T56" s="107">
        <f>IF(AND(Tournament!I68&lt;&gt;"",Tournament!K68&lt;&gt;""),Tournament!K68,0)</f>
        <v>0</v>
      </c>
      <c r="U56" s="107">
        <v>1</v>
      </c>
      <c r="V56" s="107">
        <v>53</v>
      </c>
      <c r="W56" s="107" t="str">
        <f>Tournament!G68</f>
        <v>Tennessee Titans</v>
      </c>
      <c r="X56" s="107" t="str">
        <f>IF(Tournament!I68&lt;&gt;"",Tournament!I68,"")</f>
        <v/>
      </c>
      <c r="Y56" s="107" t="str">
        <f>IF(Tournament!K68&lt;&gt;"",Tournament!K68,"")</f>
        <v/>
      </c>
      <c r="Z56" s="107" t="str">
        <f>Tournament!M68</f>
        <v>Houston Texans</v>
      </c>
    </row>
    <row r="57" spans="12:26" ht="12.75">
      <c r="L57" s="107">
        <v>54</v>
      </c>
      <c r="M57" s="107" t="str">
        <f>IF(AND(Tournament!I69&lt;&gt;"",Tournament!K69&lt;&gt;""),IF(Tournament!I69&gt;Tournament!K69,Tournament!G69,""),"")</f>
        <v/>
      </c>
      <c r="N57" s="107" t="str">
        <f>IF(AND(Tournament!I69&lt;&gt;"",Tournament!K69&lt;&gt;""),IF(Tournament!I69=Tournament!K69,Tournament!G69,""),"")</f>
        <v/>
      </c>
      <c r="O57" s="107" t="str">
        <f>IF(AND(Tournament!I69&lt;&gt;"",Tournament!K69&lt;&gt;""),IF(Tournament!I69&gt;Tournament!K69,Tournament!M69,""),"")</f>
        <v/>
      </c>
      <c r="P57" s="107">
        <f>IF(AND(Tournament!I69&lt;&gt;"",Tournament!K69&lt;&gt;""),Tournament!I69,0)</f>
        <v>0</v>
      </c>
      <c r="Q57" s="107" t="str">
        <f>IF(AND(Tournament!I69&lt;&gt;"",Tournament!K69&lt;&gt;""),IF(Tournament!I69&lt;Tournament!K69,Tournament!M69,""),"")</f>
        <v/>
      </c>
      <c r="R57" s="107" t="str">
        <f>IF(AND(Tournament!I69&lt;&gt;"",Tournament!K69&lt;&gt;""),IF(Tournament!I69=Tournament!K69,Tournament!M69,""),"")</f>
        <v/>
      </c>
      <c r="S57" s="107" t="str">
        <f>IF(AND(Tournament!I69&lt;&gt;"",Tournament!K69&lt;&gt;""),IF(Tournament!I69&lt;Tournament!K69,Tournament!G69,""),"")</f>
        <v/>
      </c>
      <c r="T57" s="107">
        <f>IF(AND(Tournament!I69&lt;&gt;"",Tournament!K69&lt;&gt;""),Tournament!K69,0)</f>
        <v>0</v>
      </c>
      <c r="U57" s="107">
        <v>1</v>
      </c>
      <c r="V57" s="107">
        <v>54</v>
      </c>
      <c r="W57" s="107" t="str">
        <f>Tournament!G69</f>
        <v>Buffalo Bills</v>
      </c>
      <c r="X57" s="107" t="str">
        <f>IF(Tournament!I69&lt;&gt;"",Tournament!I69,"")</f>
        <v/>
      </c>
      <c r="Y57" s="107" t="str">
        <f>IF(Tournament!K69&lt;&gt;"",Tournament!K69,"")</f>
        <v/>
      </c>
      <c r="Z57" s="107" t="str">
        <f>Tournament!M69</f>
        <v>New England Patriots</v>
      </c>
    </row>
    <row r="58" spans="12:26" ht="12.75">
      <c r="L58" s="107">
        <v>55</v>
      </c>
      <c r="M58" s="107" t="str">
        <f>IF(AND(Tournament!I70&lt;&gt;"",Tournament!K70&lt;&gt;""),IF(Tournament!I70&gt;Tournament!K70,Tournament!G70,""),"")</f>
        <v/>
      </c>
      <c r="N58" s="107" t="str">
        <f>IF(AND(Tournament!I70&lt;&gt;"",Tournament!K70&lt;&gt;""),IF(Tournament!I70=Tournament!K70,Tournament!G70,""),"")</f>
        <v/>
      </c>
      <c r="O58" s="107" t="str">
        <f>IF(AND(Tournament!I70&lt;&gt;"",Tournament!K70&lt;&gt;""),IF(Tournament!I70&gt;Tournament!K70,Tournament!M70,""),"")</f>
        <v/>
      </c>
      <c r="P58" s="107">
        <f>IF(AND(Tournament!I70&lt;&gt;"",Tournament!K70&lt;&gt;""),Tournament!I70,0)</f>
        <v>0</v>
      </c>
      <c r="Q58" s="107" t="str">
        <f>IF(AND(Tournament!I70&lt;&gt;"",Tournament!K70&lt;&gt;""),IF(Tournament!I70&lt;Tournament!K70,Tournament!M70,""),"")</f>
        <v/>
      </c>
      <c r="R58" s="107" t="str">
        <f>IF(AND(Tournament!I70&lt;&gt;"",Tournament!K70&lt;&gt;""),IF(Tournament!I70=Tournament!K70,Tournament!M70,""),"")</f>
        <v/>
      </c>
      <c r="S58" s="107" t="str">
        <f>IF(AND(Tournament!I70&lt;&gt;"",Tournament!K70&lt;&gt;""),IF(Tournament!I70&lt;Tournament!K70,Tournament!G70,""),"")</f>
        <v/>
      </c>
      <c r="T58" s="107">
        <f>IF(AND(Tournament!I70&lt;&gt;"",Tournament!K70&lt;&gt;""),Tournament!K70,0)</f>
        <v>0</v>
      </c>
      <c r="U58" s="107">
        <v>1</v>
      </c>
      <c r="V58" s="107">
        <v>55</v>
      </c>
      <c r="W58" s="107" t="str">
        <f>Tournament!G70</f>
        <v>Seattle Seahawks</v>
      </c>
      <c r="X58" s="107" t="str">
        <f>IF(Tournament!I70&lt;&gt;"",Tournament!I70,"")</f>
        <v/>
      </c>
      <c r="Y58" s="107" t="str">
        <f>IF(Tournament!K70&lt;&gt;"",Tournament!K70,"")</f>
        <v/>
      </c>
      <c r="Z58" s="107" t="str">
        <f>Tournament!M70</f>
        <v>New York Jets</v>
      </c>
    </row>
    <row r="59" spans="12:26" ht="12.75">
      <c r="L59" s="107">
        <v>56</v>
      </c>
      <c r="M59" s="107" t="str">
        <f>IF(AND(Tournament!I71&lt;&gt;"",Tournament!K71&lt;&gt;""),IF(Tournament!I71&gt;Tournament!K71,Tournament!G71,""),"")</f>
        <v/>
      </c>
      <c r="N59" s="107" t="str">
        <f>IF(AND(Tournament!I71&lt;&gt;"",Tournament!K71&lt;&gt;""),IF(Tournament!I71=Tournament!K71,Tournament!G71,""),"")</f>
        <v/>
      </c>
      <c r="O59" s="107" t="str">
        <f>IF(AND(Tournament!I71&lt;&gt;"",Tournament!K71&lt;&gt;""),IF(Tournament!I71&gt;Tournament!K71,Tournament!M71,""),"")</f>
        <v/>
      </c>
      <c r="P59" s="107">
        <f>IF(AND(Tournament!I71&lt;&gt;"",Tournament!K71&lt;&gt;""),Tournament!I71,0)</f>
        <v>0</v>
      </c>
      <c r="Q59" s="107" t="str">
        <f>IF(AND(Tournament!I71&lt;&gt;"",Tournament!K71&lt;&gt;""),IF(Tournament!I71&lt;Tournament!K71,Tournament!M71,""),"")</f>
        <v/>
      </c>
      <c r="R59" s="107" t="str">
        <f>IF(AND(Tournament!I71&lt;&gt;"",Tournament!K71&lt;&gt;""),IF(Tournament!I71=Tournament!K71,Tournament!M71,""),"")</f>
        <v/>
      </c>
      <c r="S59" s="107" t="str">
        <f>IF(AND(Tournament!I71&lt;&gt;"",Tournament!K71&lt;&gt;""),IF(Tournament!I71&lt;Tournament!K71,Tournament!G71,""),"")</f>
        <v/>
      </c>
      <c r="T59" s="107">
        <f>IF(AND(Tournament!I71&lt;&gt;"",Tournament!K71&lt;&gt;""),Tournament!K71,0)</f>
        <v>0</v>
      </c>
      <c r="U59" s="107">
        <v>1</v>
      </c>
      <c r="V59" s="107">
        <v>56</v>
      </c>
      <c r="W59" s="107" t="str">
        <f>Tournament!G71</f>
        <v>Cleveland Browns</v>
      </c>
      <c r="X59" s="107" t="str">
        <f>IF(Tournament!I71&lt;&gt;"",Tournament!I71,"")</f>
        <v/>
      </c>
      <c r="Y59" s="107" t="str">
        <f>IF(Tournament!K71&lt;&gt;"",Tournament!K71,"")</f>
        <v/>
      </c>
      <c r="Z59" s="107" t="str">
        <f>Tournament!M71</f>
        <v>Washington Redskins</v>
      </c>
    </row>
    <row r="60" spans="12:26" ht="12.75">
      <c r="L60" s="107">
        <v>57</v>
      </c>
      <c r="M60" s="107" t="str">
        <f>IF(AND(Tournament!I72&lt;&gt;"",Tournament!K72&lt;&gt;""),IF(Tournament!I72&gt;Tournament!K72,Tournament!G72,""),"")</f>
        <v/>
      </c>
      <c r="N60" s="107" t="str">
        <f>IF(AND(Tournament!I72&lt;&gt;"",Tournament!K72&lt;&gt;""),IF(Tournament!I72=Tournament!K72,Tournament!G72,""),"")</f>
        <v/>
      </c>
      <c r="O60" s="107" t="str">
        <f>IF(AND(Tournament!I72&lt;&gt;"",Tournament!K72&lt;&gt;""),IF(Tournament!I72&gt;Tournament!K72,Tournament!M72,""),"")</f>
        <v/>
      </c>
      <c r="P60" s="107">
        <f>IF(AND(Tournament!I72&lt;&gt;"",Tournament!K72&lt;&gt;""),Tournament!I72,0)</f>
        <v>0</v>
      </c>
      <c r="Q60" s="107" t="str">
        <f>IF(AND(Tournament!I72&lt;&gt;"",Tournament!K72&lt;&gt;""),IF(Tournament!I72&lt;Tournament!K72,Tournament!M72,""),"")</f>
        <v/>
      </c>
      <c r="R60" s="107"/>
      <c r="S60" s="107" t="str">
        <f>IF(AND(Tournament!I72&lt;&gt;"",Tournament!K72&lt;&gt;""),IF(Tournament!I72&lt;Tournament!K72,Tournament!G72,""),"")</f>
        <v/>
      </c>
      <c r="T60" s="107">
        <f>IF(AND(Tournament!I72&lt;&gt;"",Tournament!K72&lt;&gt;""),Tournament!K72,0)</f>
        <v>0</v>
      </c>
      <c r="U60" s="107">
        <v>1</v>
      </c>
      <c r="V60" s="107">
        <v>57</v>
      </c>
      <c r="W60" s="107" t="str">
        <f>Tournament!G72</f>
        <v>Detroit Lions</v>
      </c>
      <c r="X60" s="107" t="str">
        <f>IF(Tournament!I72&lt;&gt;"",Tournament!I72,"")</f>
        <v/>
      </c>
      <c r="Y60" s="107" t="str">
        <f>IF(Tournament!K72&lt;&gt;"",Tournament!K72,"")</f>
        <v/>
      </c>
      <c r="Z60" s="107" t="str">
        <f>Tournament!M72</f>
        <v>Chicago Bears</v>
      </c>
    </row>
    <row r="61" spans="12:26" ht="12.75">
      <c r="L61" s="107">
        <v>58</v>
      </c>
      <c r="M61" s="107" t="str">
        <f>IF(AND(Tournament!I73&lt;&gt;"",Tournament!K73&lt;&gt;""),IF(Tournament!I73&gt;Tournament!K73,Tournament!G73,""),"")</f>
        <v/>
      </c>
      <c r="N61" s="107" t="str">
        <f>IF(AND(Tournament!I73&lt;&gt;"",Tournament!K73&lt;&gt;""),IF(Tournament!I73=Tournament!K73,Tournament!G73,""),"")</f>
        <v/>
      </c>
      <c r="O61" s="107" t="str">
        <f>IF(AND(Tournament!I73&lt;&gt;"",Tournament!K73&lt;&gt;""),IF(Tournament!I73&gt;Tournament!K73,Tournament!M73,""),"")</f>
        <v/>
      </c>
      <c r="P61" s="107">
        <f>IF(AND(Tournament!I73&lt;&gt;"",Tournament!K73&lt;&gt;""),Tournament!I73,0)</f>
        <v>0</v>
      </c>
      <c r="Q61" s="107" t="str">
        <f>IF(AND(Tournament!I73&lt;&gt;"",Tournament!K73&lt;&gt;""),IF(Tournament!I73&lt;Tournament!K73,Tournament!M73,""),"")</f>
        <v/>
      </c>
      <c r="R61" s="107" t="str">
        <f>IF(AND(Tournament!I73&lt;&gt;"",Tournament!K73&lt;&gt;""),IF(Tournament!I73=Tournament!K73,Tournament!M73,""),"")</f>
        <v/>
      </c>
      <c r="S61" s="107" t="str">
        <f>IF(AND(Tournament!I73&lt;&gt;"",Tournament!K73&lt;&gt;""),IF(Tournament!I73&lt;Tournament!K73,Tournament!G73,""),"")</f>
        <v/>
      </c>
      <c r="T61" s="107">
        <f>IF(AND(Tournament!I73&lt;&gt;"",Tournament!K73&lt;&gt;""),Tournament!K73,0)</f>
        <v>0</v>
      </c>
      <c r="U61" s="107">
        <v>1</v>
      </c>
      <c r="V61" s="107">
        <v>58</v>
      </c>
      <c r="W61" s="107" t="str">
        <f>Tournament!G73</f>
        <v>Denver Broncos</v>
      </c>
      <c r="X61" s="107" t="str">
        <f>IF(Tournament!I73&lt;&gt;"",Tournament!I73,"")</f>
        <v/>
      </c>
      <c r="Y61" s="107" t="str">
        <f>IF(Tournament!K73&lt;&gt;"",Tournament!K73,"")</f>
        <v/>
      </c>
      <c r="Z61" s="107" t="str">
        <f>Tournament!M73</f>
        <v>Tampa Bay Buccaneers</v>
      </c>
    </row>
    <row r="62" spans="12:26" ht="12.75">
      <c r="L62" s="107">
        <v>59</v>
      </c>
      <c r="M62" s="107" t="str">
        <f>IF(AND(Tournament!I74&lt;&gt;"",Tournament!K74&lt;&gt;""),IF(Tournament!I74&gt;Tournament!K74,Tournament!G74,""),"")</f>
        <v/>
      </c>
      <c r="N62" s="107" t="str">
        <f>IF(AND(Tournament!I74&lt;&gt;"",Tournament!K74&lt;&gt;""),IF(Tournament!I74=Tournament!K74,Tournament!G74,""),"")</f>
        <v/>
      </c>
      <c r="O62" s="107" t="str">
        <f>IF(AND(Tournament!I74&lt;&gt;"",Tournament!K74&lt;&gt;""),IF(Tournament!I74&gt;Tournament!K74,Tournament!M74,""),"")</f>
        <v/>
      </c>
      <c r="P62" s="107">
        <f>IF(AND(Tournament!I74&lt;&gt;"",Tournament!K74&lt;&gt;""),Tournament!I74,0)</f>
        <v>0</v>
      </c>
      <c r="Q62" s="107" t="str">
        <f>IF(AND(Tournament!I74&lt;&gt;"",Tournament!K74&lt;&gt;""),IF(Tournament!I74&lt;Tournament!K74,Tournament!M74,""),"")</f>
        <v/>
      </c>
      <c r="R62" s="107" t="str">
        <f>IF(AND(Tournament!I74&lt;&gt;"",Tournament!K74&lt;&gt;""),IF(Tournament!I74=Tournament!K74,Tournament!M74,""),"")</f>
        <v/>
      </c>
      <c r="S62" s="107" t="str">
        <f>IF(AND(Tournament!I74&lt;&gt;"",Tournament!K74&lt;&gt;""),IF(Tournament!I74&lt;Tournament!K74,Tournament!G74,""),"")</f>
        <v/>
      </c>
      <c r="T62" s="107">
        <f>IF(AND(Tournament!I74&lt;&gt;"",Tournament!K74&lt;&gt;""),Tournament!K74,0)</f>
        <v>0</v>
      </c>
      <c r="U62" s="107">
        <v>1</v>
      </c>
      <c r="V62" s="107">
        <v>59</v>
      </c>
      <c r="W62" s="107" t="str">
        <f>Tournament!G74</f>
        <v>Los Angeles Rams</v>
      </c>
      <c r="X62" s="107" t="str">
        <f>IF(Tournament!I74&lt;&gt;"",Tournament!I74,"")</f>
        <v/>
      </c>
      <c r="Y62" s="107" t="str">
        <f>IF(Tournament!K74&lt;&gt;"",Tournament!K74,"")</f>
        <v/>
      </c>
      <c r="Z62" s="107" t="str">
        <f>Tournament!M74</f>
        <v>Arizona Cardinals</v>
      </c>
    </row>
    <row r="63" spans="12:26" ht="12.75">
      <c r="L63" s="107">
        <v>60</v>
      </c>
      <c r="M63" s="107" t="str">
        <f>IF(AND(Tournament!I75&lt;&gt;"",Tournament!K75&lt;&gt;""),IF(Tournament!I75&gt;Tournament!K75,Tournament!G75,""),"")</f>
        <v/>
      </c>
      <c r="N63" s="107" t="str">
        <f>IF(AND(Tournament!I75&lt;&gt;"",Tournament!K75&lt;&gt;""),IF(Tournament!I75=Tournament!K75,Tournament!G75,""),"")</f>
        <v/>
      </c>
      <c r="O63" s="107" t="str">
        <f>IF(AND(Tournament!I75&lt;&gt;"",Tournament!K75&lt;&gt;""),IF(Tournament!I75&gt;Tournament!K75,Tournament!M75,""),"")</f>
        <v/>
      </c>
      <c r="P63" s="107">
        <f>IF(AND(Tournament!I75&lt;&gt;"",Tournament!K75&lt;&gt;""),Tournament!I75,0)</f>
        <v>0</v>
      </c>
      <c r="Q63" s="107" t="str">
        <f>IF(AND(Tournament!I75&lt;&gt;"",Tournament!K75&lt;&gt;""),IF(Tournament!I75&lt;Tournament!K75,Tournament!M75,""),"")</f>
        <v/>
      </c>
      <c r="R63" s="107" t="str">
        <f>IF(AND(Tournament!I75&lt;&gt;"",Tournament!K75&lt;&gt;""),IF(Tournament!I75=Tournament!K75,Tournament!M75,""),"")</f>
        <v/>
      </c>
      <c r="S63" s="107" t="str">
        <f>IF(AND(Tournament!I75&lt;&gt;"",Tournament!K75&lt;&gt;""),IF(Tournament!I75&lt;Tournament!K75,Tournament!G75,""),"")</f>
        <v/>
      </c>
      <c r="T63" s="107">
        <f>IF(AND(Tournament!I75&lt;&gt;"",Tournament!K75&lt;&gt;""),Tournament!K75,0)</f>
        <v>0</v>
      </c>
      <c r="U63" s="107">
        <v>1</v>
      </c>
      <c r="V63" s="107">
        <v>60</v>
      </c>
      <c r="W63" s="107" t="str">
        <f>Tournament!G75</f>
        <v>New Orleans Saints</v>
      </c>
      <c r="X63" s="107" t="str">
        <f>IF(Tournament!I75&lt;&gt;"",Tournament!I75,"")</f>
        <v/>
      </c>
      <c r="Y63" s="107" t="str">
        <f>IF(Tournament!K75&lt;&gt;"",Tournament!K75,"")</f>
        <v/>
      </c>
      <c r="Z63" s="107" t="str">
        <f>Tournament!M75</f>
        <v>San Diego Chargers</v>
      </c>
    </row>
    <row r="64" spans="12:26" ht="12.75">
      <c r="L64" s="107">
        <v>61</v>
      </c>
      <c r="M64" s="107" t="str">
        <f>IF(AND(Tournament!I76&lt;&gt;"",Tournament!K76&lt;&gt;""),IF(Tournament!I76&gt;Tournament!K76,Tournament!G76,""),"")</f>
        <v/>
      </c>
      <c r="N64" s="107" t="str">
        <f>IF(AND(Tournament!I76&lt;&gt;"",Tournament!K76&lt;&gt;""),IF(Tournament!I76=Tournament!K76,Tournament!G76,""),"")</f>
        <v/>
      </c>
      <c r="O64" s="107" t="str">
        <f>IF(AND(Tournament!I76&lt;&gt;"",Tournament!K76&lt;&gt;""),IF(Tournament!I76&gt;Tournament!K76,Tournament!M76,""),"")</f>
        <v/>
      </c>
      <c r="P64" s="107">
        <f>IF(AND(Tournament!I76&lt;&gt;"",Tournament!K76&lt;&gt;""),Tournament!I76,0)</f>
        <v>0</v>
      </c>
      <c r="Q64" s="107" t="str">
        <f>IF(AND(Tournament!I76&lt;&gt;"",Tournament!K76&lt;&gt;""),IF(Tournament!I76&lt;Tournament!K76,Tournament!M76,""),"")</f>
        <v/>
      </c>
      <c r="R64" s="107"/>
      <c r="S64" s="107" t="str">
        <f>IF(AND(Tournament!I76&lt;&gt;"",Tournament!K76&lt;&gt;""),IF(Tournament!I76&lt;Tournament!K76,Tournament!G76,""),"")</f>
        <v/>
      </c>
      <c r="T64" s="107">
        <f>IF(AND(Tournament!I76&lt;&gt;"",Tournament!K76&lt;&gt;""),Tournament!K76,0)</f>
        <v>0</v>
      </c>
      <c r="U64" s="107">
        <v>1</v>
      </c>
      <c r="V64" s="107">
        <v>61</v>
      </c>
      <c r="W64" s="107" t="str">
        <f>Tournament!G76</f>
        <v>Dallas Cowboys</v>
      </c>
      <c r="X64" s="107" t="str">
        <f>IF(Tournament!I76&lt;&gt;"",Tournament!I76,"")</f>
        <v/>
      </c>
      <c r="Y64" s="107" t="str">
        <f>IF(Tournament!K76&lt;&gt;"",Tournament!K76,"")</f>
        <v/>
      </c>
      <c r="Z64" s="107" t="str">
        <f>Tournament!M76</f>
        <v>S. F. 49ers</v>
      </c>
    </row>
    <row r="65" spans="12:26" ht="12.75">
      <c r="L65" s="107">
        <v>62</v>
      </c>
      <c r="M65" s="107" t="str">
        <f>IF(AND(Tournament!I77&lt;&gt;"",Tournament!K77&lt;&gt;""),IF(Tournament!I77&gt;Tournament!K77,Tournament!G77,""),"")</f>
        <v/>
      </c>
      <c r="N65" s="107" t="str">
        <f>IF(AND(Tournament!I77&lt;&gt;"",Tournament!K77&lt;&gt;""),IF(Tournament!I77=Tournament!K77,Tournament!G77,""),"")</f>
        <v/>
      </c>
      <c r="O65" s="107" t="str">
        <f>IF(AND(Tournament!I77&lt;&gt;"",Tournament!K77&lt;&gt;""),IF(Tournament!I77&gt;Tournament!K77,Tournament!M77,""),"")</f>
        <v/>
      </c>
      <c r="P65" s="107">
        <f>IF(AND(Tournament!I77&lt;&gt;"",Tournament!K77&lt;&gt;""),Tournament!I77,0)</f>
        <v>0</v>
      </c>
      <c r="Q65" s="107" t="str">
        <f>IF(AND(Tournament!I77&lt;&gt;"",Tournament!K77&lt;&gt;""),IF(Tournament!I77&lt;Tournament!K77,Tournament!M77,""),"")</f>
        <v/>
      </c>
      <c r="R65" s="107" t="str">
        <f>IF(AND(Tournament!I77&lt;&gt;"",Tournament!K77&lt;&gt;""),IF(Tournament!I77=Tournament!K77,Tournament!M77,""),"")</f>
        <v/>
      </c>
      <c r="S65" s="107" t="str">
        <f>IF(AND(Tournament!I77&lt;&gt;"",Tournament!K77&lt;&gt;""),IF(Tournament!I77&lt;Tournament!K77,Tournament!G77,""),"")</f>
        <v/>
      </c>
      <c r="T65" s="107">
        <f>IF(AND(Tournament!I77&lt;&gt;"",Tournament!K77&lt;&gt;""),Tournament!K77,0)</f>
        <v>0</v>
      </c>
      <c r="U65" s="107">
        <v>1</v>
      </c>
      <c r="V65" s="107">
        <v>62</v>
      </c>
      <c r="W65" s="107" t="str">
        <f>Tournament!G77</f>
        <v>Kansas City Chiefs</v>
      </c>
      <c r="X65" s="107" t="str">
        <f>IF(Tournament!I77&lt;&gt;"",Tournament!I77,"")</f>
        <v/>
      </c>
      <c r="Y65" s="107" t="str">
        <f>IF(Tournament!K77&lt;&gt;"",Tournament!K77,"")</f>
        <v/>
      </c>
      <c r="Z65" s="107" t="str">
        <f>Tournament!M77</f>
        <v>Pittsburgh Steelers</v>
      </c>
    </row>
    <row r="66" spans="12:26" ht="12.75">
      <c r="L66" s="107">
        <v>63</v>
      </c>
      <c r="M66" s="107" t="str">
        <f>IF(AND(Tournament!I78&lt;&gt;"",Tournament!K78&lt;&gt;""),IF(Tournament!I78&gt;Tournament!K78,Tournament!G78,""),"")</f>
        <v/>
      </c>
      <c r="N66" s="107" t="str">
        <f>IF(AND(Tournament!I78&lt;&gt;"",Tournament!K78&lt;&gt;""),IF(Tournament!I78=Tournament!K78,Tournament!G78,""),"")</f>
        <v/>
      </c>
      <c r="O66" s="107" t="str">
        <f>IF(AND(Tournament!I78&lt;&gt;"",Tournament!K78&lt;&gt;""),IF(Tournament!I78&gt;Tournament!K78,Tournament!M78,""),"")</f>
        <v/>
      </c>
      <c r="P66" s="107">
        <f>IF(AND(Tournament!I78&lt;&gt;"",Tournament!K78&lt;&gt;""),Tournament!I78,0)</f>
        <v>0</v>
      </c>
      <c r="Q66" s="107" t="str">
        <f>IF(AND(Tournament!I78&lt;&gt;"",Tournament!K78&lt;&gt;""),IF(Tournament!I78&lt;Tournament!K78,Tournament!M78,""),"")</f>
        <v/>
      </c>
      <c r="R66" s="107" t="str">
        <f>IF(AND(Tournament!I78&lt;&gt;"",Tournament!K78&lt;&gt;""),IF(Tournament!I78=Tournament!K78,Tournament!M78,""),"")</f>
        <v/>
      </c>
      <c r="S66" s="107" t="str">
        <f>IF(AND(Tournament!I78&lt;&gt;"",Tournament!K78&lt;&gt;""),IF(Tournament!I78&lt;Tournament!K78,Tournament!G78,""),"")</f>
        <v/>
      </c>
      <c r="T66" s="107">
        <f>IF(AND(Tournament!I78&lt;&gt;"",Tournament!K78&lt;&gt;""),Tournament!K78,0)</f>
        <v>0</v>
      </c>
      <c r="U66" s="107">
        <v>1</v>
      </c>
      <c r="V66" s="107">
        <v>63</v>
      </c>
      <c r="W66" s="107" t="str">
        <f>Tournament!G78</f>
        <v>New York Giants</v>
      </c>
      <c r="X66" s="107" t="str">
        <f>IF(Tournament!I78&lt;&gt;"",Tournament!I78,"")</f>
        <v/>
      </c>
      <c r="Y66" s="107" t="str">
        <f>IF(Tournament!K78&lt;&gt;"",Tournament!K78,"")</f>
        <v/>
      </c>
      <c r="Z66" s="107" t="str">
        <f>Tournament!M78</f>
        <v>Minnesota Vikings</v>
      </c>
    </row>
    <row r="67" spans="12:26" ht="12.75">
      <c r="L67" s="107">
        <v>64</v>
      </c>
      <c r="M67" s="107" t="str">
        <f>IF(AND(Tournament!I79&lt;&gt;"",Tournament!K79&lt;&gt;""),IF(Tournament!I79&gt;Tournament!K79,Tournament!G79,""),"")</f>
        <v/>
      </c>
      <c r="N67" s="107" t="str">
        <f>IF(AND(Tournament!I79&lt;&gt;"",Tournament!K79&lt;&gt;""),IF(Tournament!I79=Tournament!K79,Tournament!G79,""),"")</f>
        <v/>
      </c>
      <c r="O67" s="107" t="str">
        <f>IF(AND(Tournament!I79&lt;&gt;"",Tournament!K79&lt;&gt;""),IF(Tournament!I79&gt;Tournament!K79,Tournament!M79,""),"")</f>
        <v/>
      </c>
      <c r="P67" s="107">
        <f>IF(AND(Tournament!I79&lt;&gt;"",Tournament!K79&lt;&gt;""),Tournament!I79,0)</f>
        <v>0</v>
      </c>
      <c r="Q67" s="107" t="str">
        <f>IF(AND(Tournament!I79&lt;&gt;"",Tournament!K79&lt;&gt;""),IF(Tournament!I79&lt;Tournament!K79,Tournament!M79,""),"")</f>
        <v/>
      </c>
      <c r="R67" s="107" t="str">
        <f>IF(AND(Tournament!I79&lt;&gt;"",Tournament!K79&lt;&gt;""),IF(Tournament!I79=Tournament!K79,Tournament!M79,""),"")</f>
        <v/>
      </c>
      <c r="S67" s="107" t="str">
        <f>IF(AND(Tournament!I79&lt;&gt;"",Tournament!K79&lt;&gt;""),IF(Tournament!I79&lt;Tournament!K79,Tournament!G79,""),"")</f>
        <v/>
      </c>
      <c r="T67" s="107">
        <f>IF(AND(Tournament!I79&lt;&gt;"",Tournament!K79&lt;&gt;""),Tournament!K79,0)</f>
        <v>0</v>
      </c>
      <c r="U67" s="107">
        <v>1</v>
      </c>
      <c r="V67" s="107">
        <v>64</v>
      </c>
      <c r="W67" s="107" t="str">
        <f>Tournament!G79</f>
        <v>Arizona Cardinals</v>
      </c>
      <c r="X67" s="107" t="str">
        <f>IF(Tournament!I79&lt;&gt;"",Tournament!I79,"")</f>
        <v/>
      </c>
      <c r="Y67" s="107" t="str">
        <f>IF(Tournament!K79&lt;&gt;"",Tournament!K79,"")</f>
        <v/>
      </c>
      <c r="Z67" s="107" t="str">
        <f>Tournament!M79</f>
        <v>S. F. 49ers</v>
      </c>
    </row>
    <row r="68" spans="12:26" ht="12.75">
      <c r="L68" s="107">
        <v>65</v>
      </c>
      <c r="M68" s="107" t="str">
        <f>IF(AND(Tournament!I80&lt;&gt;"",Tournament!K80&lt;&gt;""),IF(Tournament!I80&gt;Tournament!K80,Tournament!G80,""),"")</f>
        <v/>
      </c>
      <c r="N68" s="107" t="str">
        <f>IF(AND(Tournament!I80&lt;&gt;"",Tournament!K80&lt;&gt;""),IF(Tournament!I80=Tournament!K80,Tournament!G80,""),"")</f>
        <v/>
      </c>
      <c r="O68" s="107" t="str">
        <f>IF(AND(Tournament!I80&lt;&gt;"",Tournament!K80&lt;&gt;""),IF(Tournament!I80&gt;Tournament!K80,Tournament!M80,""),"")</f>
        <v/>
      </c>
      <c r="P68" s="107">
        <f>IF(AND(Tournament!I80&lt;&gt;"",Tournament!K80&lt;&gt;""),Tournament!I80,0)</f>
        <v>0</v>
      </c>
      <c r="Q68" s="107" t="str">
        <f>IF(AND(Tournament!I80&lt;&gt;"",Tournament!K80&lt;&gt;""),IF(Tournament!I80&lt;Tournament!K80,Tournament!M80,""),"")</f>
        <v/>
      </c>
      <c r="R68" s="107"/>
      <c r="S68" s="107" t="str">
        <f>IF(AND(Tournament!I80&lt;&gt;"",Tournament!K80&lt;&gt;""),IF(Tournament!I80&lt;Tournament!K80,Tournament!G80,""),"")</f>
        <v/>
      </c>
      <c r="T68" s="107">
        <f>IF(AND(Tournament!I80&lt;&gt;"",Tournament!K80&lt;&gt;""),Tournament!K80,0)</f>
        <v>0</v>
      </c>
      <c r="U68" s="107">
        <v>1</v>
      </c>
      <c r="V68" s="107">
        <v>65</v>
      </c>
      <c r="W68" s="107" t="str">
        <f>Tournament!G80</f>
        <v>Washington Redskins</v>
      </c>
      <c r="X68" s="107" t="str">
        <f>IF(Tournament!I80&lt;&gt;"",Tournament!I80,"")</f>
        <v/>
      </c>
      <c r="Y68" s="107" t="str">
        <f>IF(Tournament!K80&lt;&gt;"",Tournament!K80,"")</f>
        <v/>
      </c>
      <c r="Z68" s="107" t="str">
        <f>Tournament!M80</f>
        <v>Baltimore Ravens</v>
      </c>
    </row>
    <row r="69" spans="12:26" ht="12.75">
      <c r="L69" s="107">
        <v>66</v>
      </c>
      <c r="M69" s="107" t="str">
        <f>IF(AND(Tournament!I81&lt;&gt;"",Tournament!K81&lt;&gt;""),IF(Tournament!I81&gt;Tournament!K81,Tournament!G81,""),"")</f>
        <v/>
      </c>
      <c r="N69" s="107" t="str">
        <f>IF(AND(Tournament!I81&lt;&gt;"",Tournament!K81&lt;&gt;""),IF(Tournament!I81=Tournament!K81,Tournament!G81,""),"")</f>
        <v/>
      </c>
      <c r="O69" s="107" t="str">
        <f>IF(AND(Tournament!I81&lt;&gt;"",Tournament!K81&lt;&gt;""),IF(Tournament!I81&gt;Tournament!K81,Tournament!M81,""),"")</f>
        <v/>
      </c>
      <c r="P69" s="107">
        <f>IF(AND(Tournament!I81&lt;&gt;"",Tournament!K81&lt;&gt;""),Tournament!I81,0)</f>
        <v>0</v>
      </c>
      <c r="Q69" s="107" t="str">
        <f>IF(AND(Tournament!I81&lt;&gt;"",Tournament!K81&lt;&gt;""),IF(Tournament!I81&lt;Tournament!K81,Tournament!M81,""),"")</f>
        <v/>
      </c>
      <c r="R69" s="107" t="str">
        <f>IF(AND(Tournament!I81&lt;&gt;"",Tournament!K81&lt;&gt;""),IF(Tournament!I81=Tournament!K81,Tournament!M81,""),"")</f>
        <v/>
      </c>
      <c r="S69" s="107" t="str">
        <f>IF(AND(Tournament!I81&lt;&gt;"",Tournament!K81&lt;&gt;""),IF(Tournament!I81&lt;Tournament!K81,Tournament!G81,""),"")</f>
        <v/>
      </c>
      <c r="T69" s="107">
        <f>IF(AND(Tournament!I81&lt;&gt;"",Tournament!K81&lt;&gt;""),Tournament!K81,0)</f>
        <v>0</v>
      </c>
      <c r="U69" s="107">
        <v>1</v>
      </c>
      <c r="V69" s="107">
        <v>66</v>
      </c>
      <c r="W69" s="107" t="str">
        <f>Tournament!G81</f>
        <v>New England Patriots</v>
      </c>
      <c r="X69" s="107" t="str">
        <f>IF(Tournament!I81&lt;&gt;"",Tournament!I81,"")</f>
        <v/>
      </c>
      <c r="Y69" s="107" t="str">
        <f>IF(Tournament!K81&lt;&gt;"",Tournament!K81,"")</f>
        <v/>
      </c>
      <c r="Z69" s="107" t="str">
        <f>Tournament!M81</f>
        <v>Cleveland Browns</v>
      </c>
    </row>
    <row r="70" spans="12:26" ht="12.75">
      <c r="L70" s="107">
        <v>67</v>
      </c>
      <c r="M70" s="107" t="str">
        <f>IF(AND(Tournament!I82&lt;&gt;"",Tournament!K82&lt;&gt;""),IF(Tournament!I82&gt;Tournament!K82,Tournament!G82,""),"")</f>
        <v/>
      </c>
      <c r="N70" s="107" t="str">
        <f>IF(AND(Tournament!I82&lt;&gt;"",Tournament!K82&lt;&gt;""),IF(Tournament!I82=Tournament!K82,Tournament!G82,""),"")</f>
        <v/>
      </c>
      <c r="O70" s="107" t="str">
        <f>IF(AND(Tournament!I82&lt;&gt;"",Tournament!K82&lt;&gt;""),IF(Tournament!I82&gt;Tournament!K82,Tournament!M82,""),"")</f>
        <v/>
      </c>
      <c r="P70" s="107">
        <f>IF(AND(Tournament!I82&lt;&gt;"",Tournament!K82&lt;&gt;""),Tournament!I82,0)</f>
        <v>0</v>
      </c>
      <c r="Q70" s="107" t="str">
        <f>IF(AND(Tournament!I82&lt;&gt;"",Tournament!K82&lt;&gt;""),IF(Tournament!I82&lt;Tournament!K82,Tournament!M82,""),"")</f>
        <v/>
      </c>
      <c r="R70" s="107" t="str">
        <f>IF(AND(Tournament!I82&lt;&gt;"",Tournament!K82&lt;&gt;""),IF(Tournament!I82=Tournament!K82,Tournament!M82,""),"")</f>
        <v/>
      </c>
      <c r="S70" s="107" t="str">
        <f>IF(AND(Tournament!I82&lt;&gt;"",Tournament!K82&lt;&gt;""),IF(Tournament!I82&lt;Tournament!K82,Tournament!G82,""),"")</f>
        <v/>
      </c>
      <c r="T70" s="107">
        <f>IF(AND(Tournament!I82&lt;&gt;"",Tournament!K82&lt;&gt;""),Tournament!K82,0)</f>
        <v>0</v>
      </c>
      <c r="U70" s="107">
        <v>1</v>
      </c>
      <c r="V70" s="107">
        <v>67</v>
      </c>
      <c r="W70" s="107" t="str">
        <f>Tournament!G82</f>
        <v>Philadelphia Eagles</v>
      </c>
      <c r="X70" s="107" t="str">
        <f>IF(Tournament!I82&lt;&gt;"",Tournament!I82,"")</f>
        <v/>
      </c>
      <c r="Y70" s="107" t="str">
        <f>IF(Tournament!K82&lt;&gt;"",Tournament!K82,"")</f>
        <v/>
      </c>
      <c r="Z70" s="107" t="str">
        <f>Tournament!M82</f>
        <v>Detroit Lions</v>
      </c>
    </row>
    <row r="71" spans="12:26" ht="12.75">
      <c r="L71" s="107">
        <v>68</v>
      </c>
      <c r="M71" s="107" t="str">
        <f>IF(AND(Tournament!I83&lt;&gt;"",Tournament!K83&lt;&gt;""),IF(Tournament!I83&gt;Tournament!K83,Tournament!G83,""),"")</f>
        <v/>
      </c>
      <c r="N71" s="107" t="str">
        <f>IF(AND(Tournament!I83&lt;&gt;"",Tournament!K83&lt;&gt;""),IF(Tournament!I83=Tournament!K83,Tournament!G83,""),"")</f>
        <v/>
      </c>
      <c r="O71" s="107" t="str">
        <f>IF(AND(Tournament!I83&lt;&gt;"",Tournament!K83&lt;&gt;""),IF(Tournament!I83&gt;Tournament!K83,Tournament!M83,""),"")</f>
        <v/>
      </c>
      <c r="P71" s="107">
        <f>IF(AND(Tournament!I83&lt;&gt;"",Tournament!K83&lt;&gt;""),Tournament!I83,0)</f>
        <v>0</v>
      </c>
      <c r="Q71" s="107" t="str">
        <f>IF(AND(Tournament!I83&lt;&gt;"",Tournament!K83&lt;&gt;""),IF(Tournament!I83&lt;Tournament!K83,Tournament!M83,""),"")</f>
        <v/>
      </c>
      <c r="R71" s="107" t="str">
        <f>IF(AND(Tournament!I83&lt;&gt;"",Tournament!K83&lt;&gt;""),IF(Tournament!I83=Tournament!K83,Tournament!M83,""),"")</f>
        <v/>
      </c>
      <c r="S71" s="107" t="str">
        <f>IF(AND(Tournament!I83&lt;&gt;"",Tournament!K83&lt;&gt;""),IF(Tournament!I83&lt;Tournament!K83,Tournament!G83,""),"")</f>
        <v/>
      </c>
      <c r="T71" s="107">
        <f>IF(AND(Tournament!I83&lt;&gt;"",Tournament!K83&lt;&gt;""),Tournament!K83,0)</f>
        <v>0</v>
      </c>
      <c r="U71" s="107">
        <v>1</v>
      </c>
      <c r="V71" s="107">
        <v>68</v>
      </c>
      <c r="W71" s="107" t="str">
        <f>Tournament!G83</f>
        <v>Chicago Bears</v>
      </c>
      <c r="X71" s="107" t="str">
        <f>IF(Tournament!I83&lt;&gt;"",Tournament!I83,"")</f>
        <v/>
      </c>
      <c r="Y71" s="107" t="str">
        <f>IF(Tournament!K83&lt;&gt;"",Tournament!K83,"")</f>
        <v/>
      </c>
      <c r="Z71" s="107" t="str">
        <f>Tournament!M83</f>
        <v>Indianapolis Colts</v>
      </c>
    </row>
    <row r="72" spans="12:26" ht="12.75">
      <c r="L72" s="107">
        <v>69</v>
      </c>
      <c r="M72" s="107" t="str">
        <f>IF(AND(Tournament!I84&lt;&gt;"",Tournament!K84&lt;&gt;""),IF(Tournament!I84&gt;Tournament!K84,Tournament!G84,""),"")</f>
        <v/>
      </c>
      <c r="N72" s="107" t="str">
        <f>IF(AND(Tournament!I84&lt;&gt;"",Tournament!K84&lt;&gt;""),IF(Tournament!I84=Tournament!K84,Tournament!G84,""),"")</f>
        <v/>
      </c>
      <c r="O72" s="107" t="str">
        <f>IF(AND(Tournament!I84&lt;&gt;"",Tournament!K84&lt;&gt;""),IF(Tournament!I84&gt;Tournament!K84,Tournament!M84,""),"")</f>
        <v/>
      </c>
      <c r="P72" s="107">
        <f>IF(AND(Tournament!I84&lt;&gt;"",Tournament!K84&lt;&gt;""),Tournament!I84,0)</f>
        <v>0</v>
      </c>
      <c r="Q72" s="107" t="str">
        <f>IF(AND(Tournament!I84&lt;&gt;"",Tournament!K84&lt;&gt;""),IF(Tournament!I84&lt;Tournament!K84,Tournament!M84,""),"")</f>
        <v/>
      </c>
      <c r="R72" s="107"/>
      <c r="S72" s="107" t="str">
        <f>IF(AND(Tournament!I84&lt;&gt;"",Tournament!K84&lt;&gt;""),IF(Tournament!I84&lt;Tournament!K84,Tournament!G84,""),"")</f>
        <v/>
      </c>
      <c r="T72" s="107">
        <f>IF(AND(Tournament!I84&lt;&gt;"",Tournament!K84&lt;&gt;""),Tournament!K84,0)</f>
        <v>0</v>
      </c>
      <c r="U72" s="107">
        <v>1</v>
      </c>
      <c r="V72" s="107">
        <v>69</v>
      </c>
      <c r="W72" s="107" t="str">
        <f>Tournament!G84</f>
        <v>Tennessee Titans</v>
      </c>
      <c r="X72" s="107" t="str">
        <f>IF(Tournament!I84&lt;&gt;"",Tournament!I84,"")</f>
        <v/>
      </c>
      <c r="Y72" s="107" t="str">
        <f>IF(Tournament!K84&lt;&gt;"",Tournament!K84,"")</f>
        <v/>
      </c>
      <c r="Z72" s="107" t="str">
        <f>Tournament!M84</f>
        <v>Miami Dolphins</v>
      </c>
    </row>
    <row r="73" spans="12:26" ht="12.75">
      <c r="L73" s="107">
        <v>70</v>
      </c>
      <c r="M73" s="107" t="str">
        <f>IF(AND(Tournament!I85&lt;&gt;"",Tournament!K85&lt;&gt;""),IF(Tournament!I85&gt;Tournament!K85,Tournament!G85,""),"")</f>
        <v/>
      </c>
      <c r="N73" s="107" t="str">
        <f>IF(AND(Tournament!I85&lt;&gt;"",Tournament!K85&lt;&gt;""),IF(Tournament!I85=Tournament!K85,Tournament!G85,""),"")</f>
        <v/>
      </c>
      <c r="O73" s="107" t="str">
        <f>IF(AND(Tournament!I85&lt;&gt;"",Tournament!K85&lt;&gt;""),IF(Tournament!I85&gt;Tournament!K85,Tournament!M85,""),"")</f>
        <v/>
      </c>
      <c r="P73" s="107">
        <f>IF(AND(Tournament!I85&lt;&gt;"",Tournament!K85&lt;&gt;""),Tournament!I85,0)</f>
        <v>0</v>
      </c>
      <c r="Q73" s="107" t="str">
        <f>IF(AND(Tournament!I85&lt;&gt;"",Tournament!K85&lt;&gt;""),IF(Tournament!I85&lt;Tournament!K85,Tournament!M85,""),"")</f>
        <v/>
      </c>
      <c r="R73" s="107" t="str">
        <f>IF(AND(Tournament!I85&lt;&gt;"",Tournament!K85&lt;&gt;""),IF(Tournament!I85=Tournament!K85,Tournament!M85,""),"")</f>
        <v/>
      </c>
      <c r="S73" s="107" t="str">
        <f>IF(AND(Tournament!I85&lt;&gt;"",Tournament!K85&lt;&gt;""),IF(Tournament!I85&lt;Tournament!K85,Tournament!G85,""),"")</f>
        <v/>
      </c>
      <c r="T73" s="107">
        <f>IF(AND(Tournament!I85&lt;&gt;"",Tournament!K85&lt;&gt;""),Tournament!K85,0)</f>
        <v>0</v>
      </c>
      <c r="U73" s="107">
        <v>1</v>
      </c>
      <c r="V73" s="107">
        <v>70</v>
      </c>
      <c r="W73" s="107" t="str">
        <f>Tournament!G85</f>
        <v>Houston Texans</v>
      </c>
      <c r="X73" s="107" t="str">
        <f>IF(Tournament!I85&lt;&gt;"",Tournament!I85,"")</f>
        <v/>
      </c>
      <c r="Y73" s="107" t="str">
        <f>IF(Tournament!K85&lt;&gt;"",Tournament!K85,"")</f>
        <v/>
      </c>
      <c r="Z73" s="107" t="str">
        <f>Tournament!M85</f>
        <v>Minnesota Vikings</v>
      </c>
    </row>
    <row r="74" spans="12:26" ht="12.75">
      <c r="L74" s="107">
        <v>71</v>
      </c>
      <c r="M74" s="107" t="str">
        <f>IF(AND(Tournament!I86&lt;&gt;"",Tournament!K86&lt;&gt;""),IF(Tournament!I86&gt;Tournament!K86,Tournament!G86,""),"")</f>
        <v/>
      </c>
      <c r="N74" s="107" t="str">
        <f>IF(AND(Tournament!I86&lt;&gt;"",Tournament!K86&lt;&gt;""),IF(Tournament!I86=Tournament!K86,Tournament!G86,""),"")</f>
        <v/>
      </c>
      <c r="O74" s="107" t="str">
        <f>IF(AND(Tournament!I86&lt;&gt;"",Tournament!K86&lt;&gt;""),IF(Tournament!I86&gt;Tournament!K86,Tournament!M86,""),"")</f>
        <v/>
      </c>
      <c r="P74" s="107">
        <f>IF(AND(Tournament!I86&lt;&gt;"",Tournament!K86&lt;&gt;""),Tournament!I86,0)</f>
        <v>0</v>
      </c>
      <c r="Q74" s="107" t="str">
        <f>IF(AND(Tournament!I86&lt;&gt;"",Tournament!K86&lt;&gt;""),IF(Tournament!I86&lt;Tournament!K86,Tournament!M86,""),"")</f>
        <v/>
      </c>
      <c r="R74" s="107" t="str">
        <f>IF(AND(Tournament!I86&lt;&gt;"",Tournament!K86&lt;&gt;""),IF(Tournament!I86=Tournament!K86,Tournament!M86,""),"")</f>
        <v/>
      </c>
      <c r="S74" s="107" t="str">
        <f>IF(AND(Tournament!I86&lt;&gt;"",Tournament!K86&lt;&gt;""),IF(Tournament!I86&lt;Tournament!K86,Tournament!G86,""),"")</f>
        <v/>
      </c>
      <c r="T74" s="107">
        <f>IF(AND(Tournament!I86&lt;&gt;"",Tournament!K86&lt;&gt;""),Tournament!K86,0)</f>
        <v>0</v>
      </c>
      <c r="U74" s="107">
        <v>1</v>
      </c>
      <c r="V74" s="107">
        <v>71</v>
      </c>
      <c r="W74" s="107" t="str">
        <f>Tournament!G86</f>
        <v>New York Jets</v>
      </c>
      <c r="X74" s="107" t="str">
        <f>IF(Tournament!I86&lt;&gt;"",Tournament!I86,"")</f>
        <v/>
      </c>
      <c r="Y74" s="107" t="str">
        <f>IF(Tournament!K86&lt;&gt;"",Tournament!K86,"")</f>
        <v/>
      </c>
      <c r="Z74" s="107" t="str">
        <f>Tournament!M86</f>
        <v>Pittsburgh Steelers</v>
      </c>
    </row>
    <row r="75" spans="12:26" ht="12.75">
      <c r="L75" s="107">
        <v>72</v>
      </c>
      <c r="M75" s="107" t="str">
        <f>IF(AND(Tournament!I87&lt;&gt;"",Tournament!K87&lt;&gt;""),IF(Tournament!I87&gt;Tournament!K87,Tournament!G87,""),"")</f>
        <v/>
      </c>
      <c r="N75" s="107" t="str">
        <f>IF(AND(Tournament!I87&lt;&gt;"",Tournament!K87&lt;&gt;""),IF(Tournament!I87=Tournament!K87,Tournament!G87,""),"")</f>
        <v/>
      </c>
      <c r="O75" s="107" t="str">
        <f>IF(AND(Tournament!I87&lt;&gt;"",Tournament!K87&lt;&gt;""),IF(Tournament!I87&gt;Tournament!K87,Tournament!M87,""),"")</f>
        <v/>
      </c>
      <c r="P75" s="107">
        <f>IF(AND(Tournament!I87&lt;&gt;"",Tournament!K87&lt;&gt;""),Tournament!I87,0)</f>
        <v>0</v>
      </c>
      <c r="Q75" s="107" t="str">
        <f>IF(AND(Tournament!I87&lt;&gt;"",Tournament!K87&lt;&gt;""),IF(Tournament!I87&lt;Tournament!K87,Tournament!M87,""),"")</f>
        <v/>
      </c>
      <c r="R75" s="107" t="str">
        <f>IF(AND(Tournament!I87&lt;&gt;"",Tournament!K87&lt;&gt;""),IF(Tournament!I87=Tournament!K87,Tournament!M87,""),"")</f>
        <v/>
      </c>
      <c r="S75" s="107" t="str">
        <f>IF(AND(Tournament!I87&lt;&gt;"",Tournament!K87&lt;&gt;""),IF(Tournament!I87&lt;Tournament!K87,Tournament!G87,""),"")</f>
        <v/>
      </c>
      <c r="T75" s="107">
        <f>IF(AND(Tournament!I87&lt;&gt;"",Tournament!K87&lt;&gt;""),Tournament!K87,0)</f>
        <v>0</v>
      </c>
      <c r="U75" s="107">
        <v>1</v>
      </c>
      <c r="V75" s="107">
        <v>72</v>
      </c>
      <c r="W75" s="107" t="str">
        <f>Tournament!G87</f>
        <v>Atlanta Falcons</v>
      </c>
      <c r="X75" s="107" t="str">
        <f>IF(Tournament!I87&lt;&gt;"",Tournament!I87,"")</f>
        <v/>
      </c>
      <c r="Y75" s="107" t="str">
        <f>IF(Tournament!K87&lt;&gt;"",Tournament!K87,"")</f>
        <v/>
      </c>
      <c r="Z75" s="107" t="str">
        <f>Tournament!M87</f>
        <v>Denver Broncos</v>
      </c>
    </row>
    <row r="76" spans="12:26" ht="12.75">
      <c r="L76" s="107">
        <v>73</v>
      </c>
      <c r="M76" s="107" t="str">
        <f>IF(AND(Tournament!I88&lt;&gt;"",Tournament!K88&lt;&gt;""),IF(Tournament!I88&gt;Tournament!K88,Tournament!G88,""),"")</f>
        <v/>
      </c>
      <c r="N76" s="107" t="str">
        <f>IF(AND(Tournament!I88&lt;&gt;"",Tournament!K88&lt;&gt;""),IF(Tournament!I88=Tournament!K88,Tournament!G88,""),"")</f>
        <v/>
      </c>
      <c r="O76" s="107" t="str">
        <f>IF(AND(Tournament!I88&lt;&gt;"",Tournament!K88&lt;&gt;""),IF(Tournament!I88&gt;Tournament!K88,Tournament!M88,""),"")</f>
        <v/>
      </c>
      <c r="P76" s="107">
        <f>IF(AND(Tournament!I88&lt;&gt;"",Tournament!K88&lt;&gt;""),Tournament!I88,0)</f>
        <v>0</v>
      </c>
      <c r="Q76" s="107" t="str">
        <f>IF(AND(Tournament!I88&lt;&gt;"",Tournament!K88&lt;&gt;""),IF(Tournament!I88&lt;Tournament!K88,Tournament!M88,""),"")</f>
        <v/>
      </c>
      <c r="R76" s="107"/>
      <c r="S76" s="107" t="str">
        <f>IF(AND(Tournament!I88&lt;&gt;"",Tournament!K88&lt;&gt;""),IF(Tournament!I88&lt;Tournament!K88,Tournament!G88,""),"")</f>
        <v/>
      </c>
      <c r="T76" s="107">
        <f>IF(AND(Tournament!I88&lt;&gt;"",Tournament!K88&lt;&gt;""),Tournament!K88,0)</f>
        <v>0</v>
      </c>
      <c r="U76" s="107">
        <v>1</v>
      </c>
      <c r="V76" s="107">
        <v>73</v>
      </c>
      <c r="W76" s="107" t="str">
        <f>Tournament!G88</f>
        <v>Cincinnati Bengals</v>
      </c>
      <c r="X76" s="107" t="str">
        <f>IF(Tournament!I88&lt;&gt;"",Tournament!I88,"")</f>
        <v/>
      </c>
      <c r="Y76" s="107" t="str">
        <f>IF(Tournament!K88&lt;&gt;"",Tournament!K88,"")</f>
        <v/>
      </c>
      <c r="Z76" s="107" t="str">
        <f>Tournament!M88</f>
        <v>Dallas Cowboys</v>
      </c>
    </row>
    <row r="77" spans="12:26" ht="12.75">
      <c r="L77" s="107">
        <v>74</v>
      </c>
      <c r="M77" s="107" t="str">
        <f>IF(AND(Tournament!I89&lt;&gt;"",Tournament!K89&lt;&gt;""),IF(Tournament!I89&gt;Tournament!K89,Tournament!G89,""),"")</f>
        <v/>
      </c>
      <c r="N77" s="107" t="str">
        <f>IF(AND(Tournament!I89&lt;&gt;"",Tournament!K89&lt;&gt;""),IF(Tournament!I89=Tournament!K89,Tournament!G89,""),"")</f>
        <v/>
      </c>
      <c r="O77" s="107" t="str">
        <f>IF(AND(Tournament!I89&lt;&gt;"",Tournament!K89&lt;&gt;""),IF(Tournament!I89&gt;Tournament!K89,Tournament!M89,""),"")</f>
        <v/>
      </c>
      <c r="P77" s="107">
        <f>IF(AND(Tournament!I89&lt;&gt;"",Tournament!K89&lt;&gt;""),Tournament!I89,0)</f>
        <v>0</v>
      </c>
      <c r="Q77" s="107" t="str">
        <f>IF(AND(Tournament!I89&lt;&gt;"",Tournament!K89&lt;&gt;""),IF(Tournament!I89&lt;Tournament!K89,Tournament!M89,""),"")</f>
        <v/>
      </c>
      <c r="R77" s="107" t="str">
        <f>IF(AND(Tournament!I89&lt;&gt;"",Tournament!K89&lt;&gt;""),IF(Tournament!I89=Tournament!K89,Tournament!M89,""),"")</f>
        <v/>
      </c>
      <c r="S77" s="107" t="str">
        <f>IF(AND(Tournament!I89&lt;&gt;"",Tournament!K89&lt;&gt;""),IF(Tournament!I89&lt;Tournament!K89,Tournament!G89,""),"")</f>
        <v/>
      </c>
      <c r="T77" s="107">
        <f>IF(AND(Tournament!I89&lt;&gt;"",Tournament!K89&lt;&gt;""),Tournament!K89,0)</f>
        <v>0</v>
      </c>
      <c r="U77" s="107">
        <v>1</v>
      </c>
      <c r="V77" s="107">
        <v>74</v>
      </c>
      <c r="W77" s="107" t="str">
        <f>Tournament!G89</f>
        <v>Buffalo Bills</v>
      </c>
      <c r="X77" s="107" t="str">
        <f>IF(Tournament!I89&lt;&gt;"",Tournament!I89,"")</f>
        <v/>
      </c>
      <c r="Y77" s="107" t="str">
        <f>IF(Tournament!K89&lt;&gt;"",Tournament!K89,"")</f>
        <v/>
      </c>
      <c r="Z77" s="107" t="str">
        <f>Tournament!M89</f>
        <v>Los Angeles Rams</v>
      </c>
    </row>
    <row r="78" spans="12:26" ht="12.75">
      <c r="L78" s="107">
        <v>75</v>
      </c>
      <c r="M78" s="107" t="str">
        <f>IF(AND(Tournament!I90&lt;&gt;"",Tournament!K90&lt;&gt;""),IF(Tournament!I90&gt;Tournament!K90,Tournament!G90,""),"")</f>
        <v/>
      </c>
      <c r="N78" s="107" t="str">
        <f>IF(AND(Tournament!I90&lt;&gt;"",Tournament!K90&lt;&gt;""),IF(Tournament!I90=Tournament!K90,Tournament!G90,""),"")</f>
        <v/>
      </c>
      <c r="O78" s="107" t="str">
        <f>IF(AND(Tournament!I90&lt;&gt;"",Tournament!K90&lt;&gt;""),IF(Tournament!I90&gt;Tournament!K90,Tournament!M90,""),"")</f>
        <v/>
      </c>
      <c r="P78" s="107">
        <f>IF(AND(Tournament!I90&lt;&gt;"",Tournament!K90&lt;&gt;""),Tournament!I90,0)</f>
        <v>0</v>
      </c>
      <c r="Q78" s="107" t="str">
        <f>IF(AND(Tournament!I90&lt;&gt;"",Tournament!K90&lt;&gt;""),IF(Tournament!I90&lt;Tournament!K90,Tournament!M90,""),"")</f>
        <v/>
      </c>
      <c r="R78" s="107" t="str">
        <f>IF(AND(Tournament!I90&lt;&gt;"",Tournament!K90&lt;&gt;""),IF(Tournament!I90=Tournament!K90,Tournament!M90,""),"")</f>
        <v/>
      </c>
      <c r="S78" s="107" t="str">
        <f>IF(AND(Tournament!I90&lt;&gt;"",Tournament!K90&lt;&gt;""),IF(Tournament!I90&lt;Tournament!K90,Tournament!G90,""),"")</f>
        <v/>
      </c>
      <c r="T78" s="107">
        <f>IF(AND(Tournament!I90&lt;&gt;"",Tournament!K90&lt;&gt;""),Tournament!K90,0)</f>
        <v>0</v>
      </c>
      <c r="U78" s="107">
        <v>1</v>
      </c>
      <c r="V78" s="107">
        <v>75</v>
      </c>
      <c r="W78" s="107" t="str">
        <f>Tournament!G90</f>
        <v>San Diego Chargers</v>
      </c>
      <c r="X78" s="107" t="str">
        <f>IF(Tournament!I90&lt;&gt;"",Tournament!I90,"")</f>
        <v/>
      </c>
      <c r="Y78" s="107" t="str">
        <f>IF(Tournament!K90&lt;&gt;"",Tournament!K90,"")</f>
        <v/>
      </c>
      <c r="Z78" s="107" t="str">
        <f>Tournament!M90</f>
        <v>Oakland Raiders</v>
      </c>
    </row>
    <row r="79" spans="12:26" ht="12.75">
      <c r="L79" s="107">
        <v>76</v>
      </c>
      <c r="M79" s="107" t="str">
        <f>IF(AND(Tournament!I91&lt;&gt;"",Tournament!K91&lt;&gt;""),IF(Tournament!I91&gt;Tournament!K91,Tournament!G91,""),"")</f>
        <v/>
      </c>
      <c r="N79" s="107" t="str">
        <f>IF(AND(Tournament!I91&lt;&gt;"",Tournament!K91&lt;&gt;""),IF(Tournament!I91=Tournament!K91,Tournament!G91,""),"")</f>
        <v/>
      </c>
      <c r="O79" s="107" t="str">
        <f>IF(AND(Tournament!I91&lt;&gt;"",Tournament!K91&lt;&gt;""),IF(Tournament!I91&gt;Tournament!K91,Tournament!M91,""),"")</f>
        <v/>
      </c>
      <c r="P79" s="107">
        <f>IF(AND(Tournament!I91&lt;&gt;"",Tournament!K91&lt;&gt;""),Tournament!I91,0)</f>
        <v>0</v>
      </c>
      <c r="Q79" s="107" t="str">
        <f>IF(AND(Tournament!I91&lt;&gt;"",Tournament!K91&lt;&gt;""),IF(Tournament!I91&lt;Tournament!K91,Tournament!M91,""),"")</f>
        <v/>
      </c>
      <c r="R79" s="107" t="str">
        <f>IF(AND(Tournament!I91&lt;&gt;"",Tournament!K91&lt;&gt;""),IF(Tournament!I91=Tournament!K91,Tournament!M91,""),"")</f>
        <v/>
      </c>
      <c r="S79" s="107" t="str">
        <f>IF(AND(Tournament!I91&lt;&gt;"",Tournament!K91&lt;&gt;""),IF(Tournament!I91&lt;Tournament!K91,Tournament!G91,""),"")</f>
        <v/>
      </c>
      <c r="T79" s="107">
        <f>IF(AND(Tournament!I91&lt;&gt;"",Tournament!K91&lt;&gt;""),Tournament!K91,0)</f>
        <v>0</v>
      </c>
      <c r="U79" s="107">
        <v>1</v>
      </c>
      <c r="V79" s="107">
        <v>76</v>
      </c>
      <c r="W79" s="107" t="str">
        <f>Tournament!G91</f>
        <v>New York Giants</v>
      </c>
      <c r="X79" s="107" t="str">
        <f>IF(Tournament!I91&lt;&gt;"",Tournament!I91,"")</f>
        <v/>
      </c>
      <c r="Y79" s="107" t="str">
        <f>IF(Tournament!K91&lt;&gt;"",Tournament!K91,"")</f>
        <v/>
      </c>
      <c r="Z79" s="107" t="str">
        <f>Tournament!M91</f>
        <v>Green Bay Packers</v>
      </c>
    </row>
    <row r="80" spans="12:26" ht="12.75">
      <c r="L80" s="107">
        <v>77</v>
      </c>
      <c r="M80" s="107" t="str">
        <f>IF(AND(Tournament!I92&lt;&gt;"",Tournament!K92&lt;&gt;""),IF(Tournament!I92&gt;Tournament!K92,Tournament!G92,""),"")</f>
        <v/>
      </c>
      <c r="N80" s="107" t="str">
        <f>IF(AND(Tournament!I92&lt;&gt;"",Tournament!K92&lt;&gt;""),IF(Tournament!I92=Tournament!K92,Tournament!G92,""),"")</f>
        <v/>
      </c>
      <c r="O80" s="107" t="str">
        <f>IF(AND(Tournament!I92&lt;&gt;"",Tournament!K92&lt;&gt;""),IF(Tournament!I92&gt;Tournament!K92,Tournament!M92,""),"")</f>
        <v/>
      </c>
      <c r="P80" s="107">
        <f>IF(AND(Tournament!I92&lt;&gt;"",Tournament!K92&lt;&gt;""),Tournament!I92,0)</f>
        <v>0</v>
      </c>
      <c r="Q80" s="107" t="str">
        <f>IF(AND(Tournament!I92&lt;&gt;"",Tournament!K92&lt;&gt;""),IF(Tournament!I92&lt;Tournament!K92,Tournament!M92,""),"")</f>
        <v/>
      </c>
      <c r="R80" s="107"/>
      <c r="S80" s="107" t="str">
        <f>IF(AND(Tournament!I92&lt;&gt;"",Tournament!K92&lt;&gt;""),IF(Tournament!I92&lt;Tournament!K92,Tournament!G92,""),"")</f>
        <v/>
      </c>
      <c r="T80" s="107">
        <f>IF(AND(Tournament!I92&lt;&gt;"",Tournament!K92&lt;&gt;""),Tournament!K92,0)</f>
        <v>0</v>
      </c>
      <c r="U80" s="107">
        <v>1</v>
      </c>
      <c r="V80" s="107">
        <v>77</v>
      </c>
      <c r="W80" s="107" t="str">
        <f>Tournament!G92</f>
        <v>Tampa Bay Buccaneers</v>
      </c>
      <c r="X80" s="107" t="str">
        <f>IF(Tournament!I92&lt;&gt;"",Tournament!I92,"")</f>
        <v/>
      </c>
      <c r="Y80" s="107" t="str">
        <f>IF(Tournament!K92&lt;&gt;"",Tournament!K92,"")</f>
        <v/>
      </c>
      <c r="Z80" s="107" t="str">
        <f>Tournament!M92</f>
        <v>Carolina Panthers</v>
      </c>
    </row>
    <row r="81" spans="12:26" ht="12.75">
      <c r="L81" s="107">
        <v>78</v>
      </c>
      <c r="M81" s="107" t="str">
        <f>IF(AND(Tournament!I93&lt;&gt;"",Tournament!K93&lt;&gt;""),IF(Tournament!I93&gt;Tournament!K93,Tournament!G93,""),"")</f>
        <v/>
      </c>
      <c r="N81" s="107" t="str">
        <f>IF(AND(Tournament!I93&lt;&gt;"",Tournament!K93&lt;&gt;""),IF(Tournament!I93=Tournament!K93,Tournament!G93,""),"")</f>
        <v/>
      </c>
      <c r="O81" s="107" t="str">
        <f>IF(AND(Tournament!I93&lt;&gt;"",Tournament!K93&lt;&gt;""),IF(Tournament!I93&gt;Tournament!K93,Tournament!M93,""),"")</f>
        <v/>
      </c>
      <c r="P81" s="107">
        <f>IF(AND(Tournament!I93&lt;&gt;"",Tournament!K93&lt;&gt;""),Tournament!I93,0)</f>
        <v>0</v>
      </c>
      <c r="Q81" s="107" t="str">
        <f>IF(AND(Tournament!I93&lt;&gt;"",Tournament!K93&lt;&gt;""),IF(Tournament!I93&lt;Tournament!K93,Tournament!M93,""),"")</f>
        <v/>
      </c>
      <c r="R81" s="107" t="str">
        <f>IF(AND(Tournament!I93&lt;&gt;"",Tournament!K93&lt;&gt;""),IF(Tournament!I93=Tournament!K93,Tournament!M93,""),"")</f>
        <v/>
      </c>
      <c r="S81" s="107" t="str">
        <f>IF(AND(Tournament!I93&lt;&gt;"",Tournament!K93&lt;&gt;""),IF(Tournament!I93&lt;Tournament!K93,Tournament!G93,""),"")</f>
        <v/>
      </c>
      <c r="T81" s="107">
        <f>IF(AND(Tournament!I93&lt;&gt;"",Tournament!K93&lt;&gt;""),Tournament!K93,0)</f>
        <v>0</v>
      </c>
      <c r="U81" s="107">
        <v>1</v>
      </c>
      <c r="V81" s="107">
        <v>78</v>
      </c>
      <c r="W81" s="107" t="str">
        <f>Tournament!G93</f>
        <v>Denver Broncos</v>
      </c>
      <c r="X81" s="107" t="str">
        <f>IF(Tournament!I93&lt;&gt;"",Tournament!I93,"")</f>
        <v/>
      </c>
      <c r="Y81" s="107" t="str">
        <f>IF(Tournament!K93&lt;&gt;"",Tournament!K93,"")</f>
        <v/>
      </c>
      <c r="Z81" s="107" t="str">
        <f>Tournament!M93</f>
        <v>San Diego Chargers</v>
      </c>
    </row>
    <row r="82" spans="12:26" ht="12.75">
      <c r="L82" s="107">
        <v>79</v>
      </c>
      <c r="M82" s="107" t="str">
        <f>IF(AND(Tournament!I94&lt;&gt;"",Tournament!K94&lt;&gt;""),IF(Tournament!I94&gt;Tournament!K94,Tournament!G94,""),"")</f>
        <v/>
      </c>
      <c r="N82" s="107" t="str">
        <f>IF(AND(Tournament!I94&lt;&gt;"",Tournament!K94&lt;&gt;""),IF(Tournament!I94=Tournament!K94,Tournament!G94,""),"")</f>
        <v/>
      </c>
      <c r="O82" s="107" t="str">
        <f>IF(AND(Tournament!I94&lt;&gt;"",Tournament!K94&lt;&gt;""),IF(Tournament!I94&gt;Tournament!K94,Tournament!M94,""),"")</f>
        <v/>
      </c>
      <c r="P82" s="107">
        <f>IF(AND(Tournament!I94&lt;&gt;"",Tournament!K94&lt;&gt;""),Tournament!I94,0)</f>
        <v>0</v>
      </c>
      <c r="Q82" s="107" t="str">
        <f>IF(AND(Tournament!I94&lt;&gt;"",Tournament!K94&lt;&gt;""),IF(Tournament!I94&lt;Tournament!K94,Tournament!M94,""),"")</f>
        <v/>
      </c>
      <c r="R82" s="107" t="str">
        <f>IF(AND(Tournament!I94&lt;&gt;"",Tournament!K94&lt;&gt;""),IF(Tournament!I94=Tournament!K94,Tournament!M94,""),"")</f>
        <v/>
      </c>
      <c r="S82" s="107" t="str">
        <f>IF(AND(Tournament!I94&lt;&gt;"",Tournament!K94&lt;&gt;""),IF(Tournament!I94&lt;Tournament!K94,Tournament!G94,""),"")</f>
        <v/>
      </c>
      <c r="T82" s="107">
        <f>IF(AND(Tournament!I94&lt;&gt;"",Tournament!K94&lt;&gt;""),Tournament!K94,0)</f>
        <v>0</v>
      </c>
      <c r="U82" s="107">
        <v>1</v>
      </c>
      <c r="V82" s="107">
        <v>79</v>
      </c>
      <c r="W82" s="107" t="str">
        <f>Tournament!G94</f>
        <v>S. F. 49ers</v>
      </c>
      <c r="X82" s="107" t="str">
        <f>IF(Tournament!I94&lt;&gt;"",Tournament!I94,"")</f>
        <v/>
      </c>
      <c r="Y82" s="107" t="str">
        <f>IF(Tournament!K94&lt;&gt;"",Tournament!K94,"")</f>
        <v/>
      </c>
      <c r="Z82" s="107" t="str">
        <f>Tournament!M94</f>
        <v>Buffalo Bills</v>
      </c>
    </row>
    <row r="83" spans="12:26" ht="12.75">
      <c r="L83" s="107">
        <v>80</v>
      </c>
      <c r="M83" s="107" t="str">
        <f>IF(AND(Tournament!I95&lt;&gt;"",Tournament!K95&lt;&gt;""),IF(Tournament!I95&gt;Tournament!K95,Tournament!G95,""),"")</f>
        <v/>
      </c>
      <c r="N83" s="107" t="str">
        <f>IF(AND(Tournament!I95&lt;&gt;"",Tournament!K95&lt;&gt;""),IF(Tournament!I95=Tournament!K95,Tournament!G95,""),"")</f>
        <v/>
      </c>
      <c r="O83" s="107" t="str">
        <f>IF(AND(Tournament!I95&lt;&gt;"",Tournament!K95&lt;&gt;""),IF(Tournament!I95&gt;Tournament!K95,Tournament!M95,""),"")</f>
        <v/>
      </c>
      <c r="P83" s="107">
        <f>IF(AND(Tournament!I95&lt;&gt;"",Tournament!K95&lt;&gt;""),Tournament!I95,0)</f>
        <v>0</v>
      </c>
      <c r="Q83" s="107" t="str">
        <f>IF(AND(Tournament!I95&lt;&gt;"",Tournament!K95&lt;&gt;""),IF(Tournament!I95&lt;Tournament!K95,Tournament!M95,""),"")</f>
        <v/>
      </c>
      <c r="R83" s="107" t="str">
        <f>IF(AND(Tournament!I95&lt;&gt;"",Tournament!K95&lt;&gt;""),IF(Tournament!I95=Tournament!K95,Tournament!M95,""),"")</f>
        <v/>
      </c>
      <c r="S83" s="107" t="str">
        <f>IF(AND(Tournament!I95&lt;&gt;"",Tournament!K95&lt;&gt;""),IF(Tournament!I95&lt;Tournament!K95,Tournament!G95,""),"")</f>
        <v/>
      </c>
      <c r="T83" s="107">
        <f>IF(AND(Tournament!I95&lt;&gt;"",Tournament!K95&lt;&gt;""),Tournament!K95,0)</f>
        <v>0</v>
      </c>
      <c r="U83" s="107">
        <v>1</v>
      </c>
      <c r="V83" s="107">
        <v>80</v>
      </c>
      <c r="W83" s="107" t="str">
        <f>Tournament!G95</f>
        <v>Jacksonville Jaguars</v>
      </c>
      <c r="X83" s="107" t="str">
        <f>IF(Tournament!I95&lt;&gt;"",Tournament!I95,"")</f>
        <v/>
      </c>
      <c r="Y83" s="107" t="str">
        <f>IF(Tournament!K95&lt;&gt;"",Tournament!K95,"")</f>
        <v/>
      </c>
      <c r="Z83" s="107" t="str">
        <f>Tournament!M95</f>
        <v>Chicago Bears</v>
      </c>
    </row>
    <row r="84" spans="12:26" ht="12.75">
      <c r="L84" s="107">
        <v>81</v>
      </c>
      <c r="M84" s="107" t="str">
        <f>IF(AND(Tournament!I96&lt;&gt;"",Tournament!K96&lt;&gt;""),IF(Tournament!I96&gt;Tournament!K96,Tournament!G96,""),"")</f>
        <v/>
      </c>
      <c r="N84" s="107" t="str">
        <f>IF(AND(Tournament!I96&lt;&gt;"",Tournament!K96&lt;&gt;""),IF(Tournament!I96=Tournament!K96,Tournament!G96,""),"")</f>
        <v/>
      </c>
      <c r="O84" s="107" t="str">
        <f>IF(AND(Tournament!I96&lt;&gt;"",Tournament!K96&lt;&gt;""),IF(Tournament!I96&gt;Tournament!K96,Tournament!M96,""),"")</f>
        <v/>
      </c>
      <c r="P84" s="107">
        <f>IF(AND(Tournament!I96&lt;&gt;"",Tournament!K96&lt;&gt;""),Tournament!I96,0)</f>
        <v>0</v>
      </c>
      <c r="Q84" s="107" t="str">
        <f>IF(AND(Tournament!I96&lt;&gt;"",Tournament!K96&lt;&gt;""),IF(Tournament!I96&lt;Tournament!K96,Tournament!M96,""),"")</f>
        <v/>
      </c>
      <c r="R84" s="107"/>
      <c r="S84" s="107" t="str">
        <f>IF(AND(Tournament!I96&lt;&gt;"",Tournament!K96&lt;&gt;""),IF(Tournament!I96&lt;Tournament!K96,Tournament!G96,""),"")</f>
        <v/>
      </c>
      <c r="T84" s="107">
        <f>IF(AND(Tournament!I96&lt;&gt;"",Tournament!K96&lt;&gt;""),Tournament!K96,0)</f>
        <v>0</v>
      </c>
      <c r="U84" s="107">
        <v>1</v>
      </c>
      <c r="V84" s="107">
        <v>81</v>
      </c>
      <c r="W84" s="107" t="str">
        <f>Tournament!G96</f>
        <v>Los Angeles Rams</v>
      </c>
      <c r="X84" s="107" t="str">
        <f>IF(Tournament!I96&lt;&gt;"",Tournament!I96,"")</f>
        <v/>
      </c>
      <c r="Y84" s="107" t="str">
        <f>IF(Tournament!K96&lt;&gt;"",Tournament!K96,"")</f>
        <v/>
      </c>
      <c r="Z84" s="107" t="str">
        <f>Tournament!M96</f>
        <v>Detroit Lions</v>
      </c>
    </row>
    <row r="85" spans="12:26" ht="12.75">
      <c r="L85" s="107">
        <v>82</v>
      </c>
      <c r="M85" s="107" t="str">
        <f>IF(AND(Tournament!I97&lt;&gt;"",Tournament!K97&lt;&gt;""),IF(Tournament!I97&gt;Tournament!K97,Tournament!G97,""),"")</f>
        <v/>
      </c>
      <c r="N85" s="107" t="str">
        <f>IF(AND(Tournament!I97&lt;&gt;"",Tournament!K97&lt;&gt;""),IF(Tournament!I97=Tournament!K97,Tournament!G97,""),"")</f>
        <v/>
      </c>
      <c r="O85" s="107" t="str">
        <f>IF(AND(Tournament!I97&lt;&gt;"",Tournament!K97&lt;&gt;""),IF(Tournament!I97&gt;Tournament!K97,Tournament!M97,""),"")</f>
        <v/>
      </c>
      <c r="P85" s="107">
        <f>IF(AND(Tournament!I97&lt;&gt;"",Tournament!K97&lt;&gt;""),Tournament!I97,0)</f>
        <v>0</v>
      </c>
      <c r="Q85" s="107" t="str">
        <f>IF(AND(Tournament!I97&lt;&gt;"",Tournament!K97&lt;&gt;""),IF(Tournament!I97&lt;Tournament!K97,Tournament!M97,""),"")</f>
        <v/>
      </c>
      <c r="R85" s="107" t="str">
        <f>IF(AND(Tournament!I97&lt;&gt;"",Tournament!K97&lt;&gt;""),IF(Tournament!I97=Tournament!K97,Tournament!M97,""),"")</f>
        <v/>
      </c>
      <c r="S85" s="107" t="str">
        <f>IF(AND(Tournament!I97&lt;&gt;"",Tournament!K97&lt;&gt;""),IF(Tournament!I97&lt;Tournament!K97,Tournament!G97,""),"")</f>
        <v/>
      </c>
      <c r="T85" s="107">
        <f>IF(AND(Tournament!I97&lt;&gt;"",Tournament!K97&lt;&gt;""),Tournament!K97,0)</f>
        <v>0</v>
      </c>
      <c r="U85" s="107">
        <v>1</v>
      </c>
      <c r="V85" s="107">
        <v>82</v>
      </c>
      <c r="W85" s="107" t="str">
        <f>Tournament!G97</f>
        <v>Pittsburgh Steelers</v>
      </c>
      <c r="X85" s="107" t="str">
        <f>IF(Tournament!I97&lt;&gt;"",Tournament!I97,"")</f>
        <v/>
      </c>
      <c r="Y85" s="107" t="str">
        <f>IF(Tournament!K97&lt;&gt;"",Tournament!K97,"")</f>
        <v/>
      </c>
      <c r="Z85" s="107" t="str">
        <f>Tournament!M97</f>
        <v>Miami Dolphins</v>
      </c>
    </row>
    <row r="86" spans="12:26" ht="12.75">
      <c r="L86" s="107">
        <v>83</v>
      </c>
      <c r="M86" s="107" t="str">
        <f>IF(AND(Tournament!I98&lt;&gt;"",Tournament!K98&lt;&gt;""),IF(Tournament!I98&gt;Tournament!K98,Tournament!G98,""),"")</f>
        <v/>
      </c>
      <c r="N86" s="107" t="str">
        <f>IF(AND(Tournament!I98&lt;&gt;"",Tournament!K98&lt;&gt;""),IF(Tournament!I98=Tournament!K98,Tournament!G98,""),"")</f>
        <v/>
      </c>
      <c r="O86" s="107" t="str">
        <f>IF(AND(Tournament!I98&lt;&gt;"",Tournament!K98&lt;&gt;""),IF(Tournament!I98&gt;Tournament!K98,Tournament!M98,""),"")</f>
        <v/>
      </c>
      <c r="P86" s="107">
        <f>IF(AND(Tournament!I98&lt;&gt;"",Tournament!K98&lt;&gt;""),Tournament!I98,0)</f>
        <v>0</v>
      </c>
      <c r="Q86" s="107" t="str">
        <f>IF(AND(Tournament!I98&lt;&gt;"",Tournament!K98&lt;&gt;""),IF(Tournament!I98&lt;Tournament!K98,Tournament!M98,""),"")</f>
        <v/>
      </c>
      <c r="R86" s="107" t="str">
        <f>IF(AND(Tournament!I98&lt;&gt;"",Tournament!K98&lt;&gt;""),IF(Tournament!I98=Tournament!K98,Tournament!M98,""),"")</f>
        <v/>
      </c>
      <c r="S86" s="107" t="str">
        <f>IF(AND(Tournament!I98&lt;&gt;"",Tournament!K98&lt;&gt;""),IF(Tournament!I98&lt;Tournament!K98,Tournament!G98,""),"")</f>
        <v/>
      </c>
      <c r="T86" s="107">
        <f>IF(AND(Tournament!I98&lt;&gt;"",Tournament!K98&lt;&gt;""),Tournament!K98,0)</f>
        <v>0</v>
      </c>
      <c r="U86" s="107">
        <v>1</v>
      </c>
      <c r="V86" s="107">
        <v>83</v>
      </c>
      <c r="W86" s="107" t="str">
        <f>Tournament!G98</f>
        <v>Cincinnati Bengals</v>
      </c>
      <c r="X86" s="107" t="str">
        <f>IF(Tournament!I98&lt;&gt;"",Tournament!I98,"")</f>
        <v/>
      </c>
      <c r="Y86" s="107" t="str">
        <f>IF(Tournament!K98&lt;&gt;"",Tournament!K98,"")</f>
        <v/>
      </c>
      <c r="Z86" s="107" t="str">
        <f>Tournament!M98</f>
        <v>New England Patriots</v>
      </c>
    </row>
    <row r="87" spans="12:26" ht="12.75">
      <c r="L87" s="107">
        <v>84</v>
      </c>
      <c r="M87" s="107" t="str">
        <f>IF(AND(Tournament!I99&lt;&gt;"",Tournament!K99&lt;&gt;""),IF(Tournament!I99&gt;Tournament!K99,Tournament!G99,""),"")</f>
        <v/>
      </c>
      <c r="N87" s="107" t="str">
        <f>IF(AND(Tournament!I99&lt;&gt;"",Tournament!K99&lt;&gt;""),IF(Tournament!I99=Tournament!K99,Tournament!G99,""),"")</f>
        <v/>
      </c>
      <c r="O87" s="107" t="str">
        <f>IF(AND(Tournament!I99&lt;&gt;"",Tournament!K99&lt;&gt;""),IF(Tournament!I99&gt;Tournament!K99,Tournament!M99,""),"")</f>
        <v/>
      </c>
      <c r="P87" s="107">
        <f>IF(AND(Tournament!I99&lt;&gt;"",Tournament!K99&lt;&gt;""),Tournament!I99,0)</f>
        <v>0</v>
      </c>
      <c r="Q87" s="107" t="str">
        <f>IF(AND(Tournament!I99&lt;&gt;"",Tournament!K99&lt;&gt;""),IF(Tournament!I99&lt;Tournament!K99,Tournament!M99,""),"")</f>
        <v/>
      </c>
      <c r="R87" s="107" t="str">
        <f>IF(AND(Tournament!I99&lt;&gt;"",Tournament!K99&lt;&gt;""),IF(Tournament!I99=Tournament!K99,Tournament!M99,""),"")</f>
        <v/>
      </c>
      <c r="S87" s="107" t="str">
        <f>IF(AND(Tournament!I99&lt;&gt;"",Tournament!K99&lt;&gt;""),IF(Tournament!I99&lt;Tournament!K99,Tournament!G99,""),"")</f>
        <v/>
      </c>
      <c r="T87" s="107">
        <f>IF(AND(Tournament!I99&lt;&gt;"",Tournament!K99&lt;&gt;""),Tournament!K99,0)</f>
        <v>0</v>
      </c>
      <c r="U87" s="107">
        <v>1</v>
      </c>
      <c r="V87" s="107">
        <v>84</v>
      </c>
      <c r="W87" s="107" t="str">
        <f>Tournament!G99</f>
        <v>Carolina Panthers</v>
      </c>
      <c r="X87" s="107" t="str">
        <f>IF(Tournament!I99&lt;&gt;"",Tournament!I99,"")</f>
        <v/>
      </c>
      <c r="Y87" s="107" t="str">
        <f>IF(Tournament!K99&lt;&gt;"",Tournament!K99,"")</f>
        <v/>
      </c>
      <c r="Z87" s="107" t="str">
        <f>Tournament!M99</f>
        <v>New Orleans Saints</v>
      </c>
    </row>
    <row r="88" spans="12:26" ht="12.75">
      <c r="L88" s="107">
        <v>85</v>
      </c>
      <c r="M88" s="107" t="str">
        <f>IF(AND(Tournament!I100&lt;&gt;"",Tournament!K100&lt;&gt;""),IF(Tournament!I100&gt;Tournament!K100,Tournament!G100,""),"")</f>
        <v/>
      </c>
      <c r="N88" s="107" t="str">
        <f>IF(AND(Tournament!I100&lt;&gt;"",Tournament!K100&lt;&gt;""),IF(Tournament!I100=Tournament!K100,Tournament!G100,""),"")</f>
        <v/>
      </c>
      <c r="O88" s="107" t="str">
        <f>IF(AND(Tournament!I100&lt;&gt;"",Tournament!K100&lt;&gt;""),IF(Tournament!I100&gt;Tournament!K100,Tournament!M100,""),"")</f>
        <v/>
      </c>
      <c r="P88" s="107">
        <f>IF(AND(Tournament!I100&lt;&gt;"",Tournament!K100&lt;&gt;""),Tournament!I100,0)</f>
        <v>0</v>
      </c>
      <c r="Q88" s="107" t="str">
        <f>IF(AND(Tournament!I100&lt;&gt;"",Tournament!K100&lt;&gt;""),IF(Tournament!I100&lt;Tournament!K100,Tournament!M100,""),"")</f>
        <v/>
      </c>
      <c r="R88" s="107"/>
      <c r="S88" s="107" t="str">
        <f>IF(AND(Tournament!I100&lt;&gt;"",Tournament!K100&lt;&gt;""),IF(Tournament!I100&lt;Tournament!K100,Tournament!G100,""),"")</f>
        <v/>
      </c>
      <c r="T88" s="107">
        <f>IF(AND(Tournament!I100&lt;&gt;"",Tournament!K100&lt;&gt;""),Tournament!K100,0)</f>
        <v>0</v>
      </c>
      <c r="U88" s="107">
        <v>1</v>
      </c>
      <c r="V88" s="107">
        <v>85</v>
      </c>
      <c r="W88" s="107" t="str">
        <f>Tournament!G100</f>
        <v>Baltimore Ravens</v>
      </c>
      <c r="X88" s="107" t="str">
        <f>IF(Tournament!I100&lt;&gt;"",Tournament!I100,"")</f>
        <v/>
      </c>
      <c r="Y88" s="107" t="str">
        <f>IF(Tournament!K100&lt;&gt;"",Tournament!K100,"")</f>
        <v/>
      </c>
      <c r="Z88" s="107" t="str">
        <f>Tournament!M100</f>
        <v>New York Giants</v>
      </c>
    </row>
    <row r="89" spans="12:26" ht="12.75">
      <c r="L89" s="107">
        <v>86</v>
      </c>
      <c r="M89" s="107" t="str">
        <f>IF(AND(Tournament!I101&lt;&gt;"",Tournament!K101&lt;&gt;""),IF(Tournament!I101&gt;Tournament!K101,Tournament!G101,""),"")</f>
        <v/>
      </c>
      <c r="N89" s="107" t="str">
        <f>IF(AND(Tournament!I101&lt;&gt;"",Tournament!K101&lt;&gt;""),IF(Tournament!I101=Tournament!K101,Tournament!G101,""),"")</f>
        <v/>
      </c>
      <c r="O89" s="107" t="str">
        <f>IF(AND(Tournament!I101&lt;&gt;"",Tournament!K101&lt;&gt;""),IF(Tournament!I101&gt;Tournament!K101,Tournament!M101,""),"")</f>
        <v/>
      </c>
      <c r="P89" s="107">
        <f>IF(AND(Tournament!I101&lt;&gt;"",Tournament!K101&lt;&gt;""),Tournament!I101,0)</f>
        <v>0</v>
      </c>
      <c r="Q89" s="107" t="str">
        <f>IF(AND(Tournament!I101&lt;&gt;"",Tournament!K101&lt;&gt;""),IF(Tournament!I101&lt;Tournament!K101,Tournament!M101,""),"")</f>
        <v/>
      </c>
      <c r="R89" s="107" t="str">
        <f>IF(AND(Tournament!I101&lt;&gt;"",Tournament!K101&lt;&gt;""),IF(Tournament!I101=Tournament!K101,Tournament!M101,""),"")</f>
        <v/>
      </c>
      <c r="S89" s="107" t="str">
        <f>IF(AND(Tournament!I101&lt;&gt;"",Tournament!K101&lt;&gt;""),IF(Tournament!I101&lt;Tournament!K101,Tournament!G101,""),"")</f>
        <v/>
      </c>
      <c r="T89" s="107">
        <f>IF(AND(Tournament!I101&lt;&gt;"",Tournament!K101&lt;&gt;""),Tournament!K101,0)</f>
        <v>0</v>
      </c>
      <c r="U89" s="107">
        <v>1</v>
      </c>
      <c r="V89" s="107">
        <v>86</v>
      </c>
      <c r="W89" s="107" t="str">
        <f>Tournament!G101</f>
        <v>Philadelphia Eagles</v>
      </c>
      <c r="X89" s="107" t="str">
        <f>IF(Tournament!I101&lt;&gt;"",Tournament!I101,"")</f>
        <v/>
      </c>
      <c r="Y89" s="107" t="str">
        <f>IF(Tournament!K101&lt;&gt;"",Tournament!K101,"")</f>
        <v/>
      </c>
      <c r="Z89" s="107" t="str">
        <f>Tournament!M101</f>
        <v>Washington Redskins</v>
      </c>
    </row>
    <row r="90" spans="12:26" ht="12.75">
      <c r="L90" s="107">
        <v>87</v>
      </c>
      <c r="M90" s="107" t="str">
        <f>IF(AND(Tournament!I102&lt;&gt;"",Tournament!K102&lt;&gt;""),IF(Tournament!I102&gt;Tournament!K102,Tournament!G102,""),"")</f>
        <v/>
      </c>
      <c r="N90" s="107" t="str">
        <f>IF(AND(Tournament!I102&lt;&gt;"",Tournament!K102&lt;&gt;""),IF(Tournament!I102=Tournament!K102,Tournament!G102,""),"")</f>
        <v/>
      </c>
      <c r="O90" s="107" t="str">
        <f>IF(AND(Tournament!I102&lt;&gt;"",Tournament!K102&lt;&gt;""),IF(Tournament!I102&gt;Tournament!K102,Tournament!M102,""),"")</f>
        <v/>
      </c>
      <c r="P90" s="107">
        <f>IF(AND(Tournament!I102&lt;&gt;"",Tournament!K102&lt;&gt;""),Tournament!I102,0)</f>
        <v>0</v>
      </c>
      <c r="Q90" s="107" t="str">
        <f>IF(AND(Tournament!I102&lt;&gt;"",Tournament!K102&lt;&gt;""),IF(Tournament!I102&lt;Tournament!K102,Tournament!M102,""),"")</f>
        <v/>
      </c>
      <c r="R90" s="107" t="str">
        <f>IF(AND(Tournament!I102&lt;&gt;"",Tournament!K102&lt;&gt;""),IF(Tournament!I102=Tournament!K102,Tournament!M102,""),"")</f>
        <v/>
      </c>
      <c r="S90" s="107" t="str">
        <f>IF(AND(Tournament!I102&lt;&gt;"",Tournament!K102&lt;&gt;""),IF(Tournament!I102&lt;Tournament!K102,Tournament!G102,""),"")</f>
        <v/>
      </c>
      <c r="T90" s="107">
        <f>IF(AND(Tournament!I102&lt;&gt;"",Tournament!K102&lt;&gt;""),Tournament!K102,0)</f>
        <v>0</v>
      </c>
      <c r="U90" s="107">
        <v>1</v>
      </c>
      <c r="V90" s="107">
        <v>87</v>
      </c>
      <c r="W90" s="107" t="str">
        <f>Tournament!G102</f>
        <v>Cleveland Browns</v>
      </c>
      <c r="X90" s="107" t="str">
        <f>IF(Tournament!I102&lt;&gt;"",Tournament!I102,"")</f>
        <v/>
      </c>
      <c r="Y90" s="107" t="str">
        <f>IF(Tournament!K102&lt;&gt;"",Tournament!K102,"")</f>
        <v/>
      </c>
      <c r="Z90" s="107" t="str">
        <f>Tournament!M102</f>
        <v>Tennessee Titans</v>
      </c>
    </row>
    <row r="91" spans="12:26" ht="12.75">
      <c r="L91" s="107">
        <v>88</v>
      </c>
      <c r="M91" s="107" t="str">
        <f>IF(AND(Tournament!I103&lt;&gt;"",Tournament!K103&lt;&gt;""),IF(Tournament!I103&gt;Tournament!K103,Tournament!G103,""),"")</f>
        <v/>
      </c>
      <c r="N91" s="107" t="str">
        <f>IF(AND(Tournament!I103&lt;&gt;"",Tournament!K103&lt;&gt;""),IF(Tournament!I103=Tournament!K103,Tournament!G103,""),"")</f>
        <v/>
      </c>
      <c r="O91" s="107" t="str">
        <f>IF(AND(Tournament!I103&lt;&gt;"",Tournament!K103&lt;&gt;""),IF(Tournament!I103&gt;Tournament!K103,Tournament!M103,""),"")</f>
        <v/>
      </c>
      <c r="P91" s="107">
        <f>IF(AND(Tournament!I103&lt;&gt;"",Tournament!K103&lt;&gt;""),Tournament!I103,0)</f>
        <v>0</v>
      </c>
      <c r="Q91" s="107" t="str">
        <f>IF(AND(Tournament!I103&lt;&gt;"",Tournament!K103&lt;&gt;""),IF(Tournament!I103&lt;Tournament!K103,Tournament!M103,""),"")</f>
        <v/>
      </c>
      <c r="R91" s="107" t="str">
        <f>IF(AND(Tournament!I103&lt;&gt;"",Tournament!K103&lt;&gt;""),IF(Tournament!I103=Tournament!K103,Tournament!M103,""),"")</f>
        <v/>
      </c>
      <c r="S91" s="107" t="str">
        <f>IF(AND(Tournament!I103&lt;&gt;"",Tournament!K103&lt;&gt;""),IF(Tournament!I103&lt;Tournament!K103,Tournament!G103,""),"")</f>
        <v/>
      </c>
      <c r="T91" s="107">
        <f>IF(AND(Tournament!I103&lt;&gt;"",Tournament!K103&lt;&gt;""),Tournament!K103,0)</f>
        <v>0</v>
      </c>
      <c r="U91" s="107">
        <v>1</v>
      </c>
      <c r="V91" s="107">
        <v>88</v>
      </c>
      <c r="W91" s="107" t="str">
        <f>Tournament!G103</f>
        <v>Kansas City Chiefs</v>
      </c>
      <c r="X91" s="107" t="str">
        <f>IF(Tournament!I103&lt;&gt;"",Tournament!I103,"")</f>
        <v/>
      </c>
      <c r="Y91" s="107" t="str">
        <f>IF(Tournament!K103&lt;&gt;"",Tournament!K103,"")</f>
        <v/>
      </c>
      <c r="Z91" s="107" t="str">
        <f>Tournament!M103</f>
        <v>Oakland Raiders</v>
      </c>
    </row>
    <row r="92" spans="12:26" ht="12.75">
      <c r="L92" s="107">
        <v>89</v>
      </c>
      <c r="M92" s="107" t="str">
        <f>IF(AND(Tournament!I104&lt;&gt;"",Tournament!K104&lt;&gt;""),IF(Tournament!I104&gt;Tournament!K104,Tournament!G104,""),"")</f>
        <v/>
      </c>
      <c r="N92" s="107" t="str">
        <f>IF(AND(Tournament!I104&lt;&gt;"",Tournament!K104&lt;&gt;""),IF(Tournament!I104=Tournament!K104,Tournament!G104,""),"")</f>
        <v/>
      </c>
      <c r="O92" s="107" t="str">
        <f>IF(AND(Tournament!I104&lt;&gt;"",Tournament!K104&lt;&gt;""),IF(Tournament!I104&gt;Tournament!K104,Tournament!M104,""),"")</f>
        <v/>
      </c>
      <c r="P92" s="107">
        <f>IF(AND(Tournament!I104&lt;&gt;"",Tournament!K104&lt;&gt;""),Tournament!I104,0)</f>
        <v>0</v>
      </c>
      <c r="Q92" s="107" t="str">
        <f>IF(AND(Tournament!I104&lt;&gt;"",Tournament!K104&lt;&gt;""),IF(Tournament!I104&lt;Tournament!K104,Tournament!M104,""),"")</f>
        <v/>
      </c>
      <c r="R92" s="107"/>
      <c r="S92" s="107" t="str">
        <f>IF(AND(Tournament!I104&lt;&gt;"",Tournament!K104&lt;&gt;""),IF(Tournament!I104&lt;Tournament!K104,Tournament!G104,""),"")</f>
        <v/>
      </c>
      <c r="T92" s="107">
        <f>IF(AND(Tournament!I104&lt;&gt;"",Tournament!K104&lt;&gt;""),Tournament!K104,0)</f>
        <v>0</v>
      </c>
      <c r="U92" s="107">
        <v>1</v>
      </c>
      <c r="V92" s="107">
        <v>89</v>
      </c>
      <c r="W92" s="107" t="str">
        <f>Tournament!G104</f>
        <v>Dallas Cowboys</v>
      </c>
      <c r="X92" s="107" t="str">
        <f>IF(Tournament!I104&lt;&gt;"",Tournament!I104,"")</f>
        <v/>
      </c>
      <c r="Y92" s="107" t="str">
        <f>IF(Tournament!K104&lt;&gt;"",Tournament!K104,"")</f>
        <v/>
      </c>
      <c r="Z92" s="107" t="str">
        <f>Tournament!M104</f>
        <v>Green Bay Packers</v>
      </c>
    </row>
    <row r="93" spans="12:26" ht="12.75">
      <c r="L93" s="107">
        <v>90</v>
      </c>
      <c r="M93" s="107" t="str">
        <f>IF(AND(Tournament!I105&lt;&gt;"",Tournament!K105&lt;&gt;""),IF(Tournament!I105&gt;Tournament!K105,Tournament!G105,""),"")</f>
        <v/>
      </c>
      <c r="N93" s="107" t="str">
        <f>IF(AND(Tournament!I105&lt;&gt;"",Tournament!K105&lt;&gt;""),IF(Tournament!I105=Tournament!K105,Tournament!G105,""),"")</f>
        <v/>
      </c>
      <c r="O93" s="107" t="str">
        <f>IF(AND(Tournament!I105&lt;&gt;"",Tournament!K105&lt;&gt;""),IF(Tournament!I105&gt;Tournament!K105,Tournament!M105,""),"")</f>
        <v/>
      </c>
      <c r="P93" s="107">
        <f>IF(AND(Tournament!I105&lt;&gt;"",Tournament!K105&lt;&gt;""),Tournament!I105,0)</f>
        <v>0</v>
      </c>
      <c r="Q93" s="107" t="str">
        <f>IF(AND(Tournament!I105&lt;&gt;"",Tournament!K105&lt;&gt;""),IF(Tournament!I105&lt;Tournament!K105,Tournament!M105,""),"")</f>
        <v/>
      </c>
      <c r="R93" s="107" t="str">
        <f>IF(AND(Tournament!I105&lt;&gt;"",Tournament!K105&lt;&gt;""),IF(Tournament!I105=Tournament!K105,Tournament!M105,""),"")</f>
        <v/>
      </c>
      <c r="S93" s="107" t="str">
        <f>IF(AND(Tournament!I105&lt;&gt;"",Tournament!K105&lt;&gt;""),IF(Tournament!I105&lt;Tournament!K105,Tournament!G105,""),"")</f>
        <v/>
      </c>
      <c r="T93" s="107">
        <f>IF(AND(Tournament!I105&lt;&gt;"",Tournament!K105&lt;&gt;""),Tournament!K105,0)</f>
        <v>0</v>
      </c>
      <c r="U93" s="107">
        <v>1</v>
      </c>
      <c r="V93" s="107">
        <v>90</v>
      </c>
      <c r="W93" s="107" t="str">
        <f>Tournament!G105</f>
        <v>Atlanta Falcons</v>
      </c>
      <c r="X93" s="107" t="str">
        <f>IF(Tournament!I105&lt;&gt;"",Tournament!I105,"")</f>
        <v/>
      </c>
      <c r="Y93" s="107" t="str">
        <f>IF(Tournament!K105&lt;&gt;"",Tournament!K105,"")</f>
        <v/>
      </c>
      <c r="Z93" s="107" t="str">
        <f>Tournament!M105</f>
        <v>Seattle Seahawks</v>
      </c>
    </row>
    <row r="94" spans="12:26" ht="12.75">
      <c r="L94" s="107">
        <v>91</v>
      </c>
      <c r="M94" s="107" t="str">
        <f>IF(AND(Tournament!I106&lt;&gt;"",Tournament!K106&lt;&gt;""),IF(Tournament!I106&gt;Tournament!K106,Tournament!G106,""),"")</f>
        <v/>
      </c>
      <c r="N94" s="107" t="str">
        <f>IF(AND(Tournament!I106&lt;&gt;"",Tournament!K106&lt;&gt;""),IF(Tournament!I106=Tournament!K106,Tournament!G106,""),"")</f>
        <v/>
      </c>
      <c r="O94" s="107" t="str">
        <f>IF(AND(Tournament!I106&lt;&gt;"",Tournament!K106&lt;&gt;""),IF(Tournament!I106&gt;Tournament!K106,Tournament!M106,""),"")</f>
        <v/>
      </c>
      <c r="P94" s="107">
        <f>IF(AND(Tournament!I106&lt;&gt;"",Tournament!K106&lt;&gt;""),Tournament!I106,0)</f>
        <v>0</v>
      </c>
      <c r="Q94" s="107" t="str">
        <f>IF(AND(Tournament!I106&lt;&gt;"",Tournament!K106&lt;&gt;""),IF(Tournament!I106&lt;Tournament!K106,Tournament!M106,""),"")</f>
        <v/>
      </c>
      <c r="R94" s="107" t="str">
        <f>IF(AND(Tournament!I106&lt;&gt;"",Tournament!K106&lt;&gt;""),IF(Tournament!I106=Tournament!K106,Tournament!M106,""),"")</f>
        <v/>
      </c>
      <c r="S94" s="107" t="str">
        <f>IF(AND(Tournament!I106&lt;&gt;"",Tournament!K106&lt;&gt;""),IF(Tournament!I106&lt;Tournament!K106,Tournament!G106,""),"")</f>
        <v/>
      </c>
      <c r="T94" s="107">
        <f>IF(AND(Tournament!I106&lt;&gt;"",Tournament!K106&lt;&gt;""),Tournament!K106,0)</f>
        <v>0</v>
      </c>
      <c r="U94" s="107">
        <v>1</v>
      </c>
      <c r="V94" s="107">
        <v>91</v>
      </c>
      <c r="W94" s="107" t="str">
        <f>Tournament!G106</f>
        <v>Indianapolis Colts</v>
      </c>
      <c r="X94" s="107" t="str">
        <f>IF(Tournament!I106&lt;&gt;"",Tournament!I106,"")</f>
        <v/>
      </c>
      <c r="Y94" s="107" t="str">
        <f>IF(Tournament!K106&lt;&gt;"",Tournament!K106,"")</f>
        <v/>
      </c>
      <c r="Z94" s="107" t="str">
        <f>Tournament!M106</f>
        <v>Houston Texans</v>
      </c>
    </row>
    <row r="95" spans="12:26" ht="12.75">
      <c r="L95" s="107">
        <v>92</v>
      </c>
      <c r="M95" s="107" t="str">
        <f>IF(AND(Tournament!I107&lt;&gt;"",Tournament!K107&lt;&gt;""),IF(Tournament!I107&gt;Tournament!K107,Tournament!G107,""),"")</f>
        <v/>
      </c>
      <c r="N95" s="107" t="str">
        <f>IF(AND(Tournament!I107&lt;&gt;"",Tournament!K107&lt;&gt;""),IF(Tournament!I107=Tournament!K107,Tournament!G107,""),"")</f>
        <v/>
      </c>
      <c r="O95" s="107" t="str">
        <f>IF(AND(Tournament!I107&lt;&gt;"",Tournament!K107&lt;&gt;""),IF(Tournament!I107&gt;Tournament!K107,Tournament!M107,""),"")</f>
        <v/>
      </c>
      <c r="P95" s="107">
        <f>IF(AND(Tournament!I107&lt;&gt;"",Tournament!K107&lt;&gt;""),Tournament!I107,0)</f>
        <v>0</v>
      </c>
      <c r="Q95" s="107" t="str">
        <f>IF(AND(Tournament!I107&lt;&gt;"",Tournament!K107&lt;&gt;""),IF(Tournament!I107&lt;Tournament!K107,Tournament!M107,""),"")</f>
        <v/>
      </c>
      <c r="R95" s="107" t="str">
        <f>IF(AND(Tournament!I107&lt;&gt;"",Tournament!K107&lt;&gt;""),IF(Tournament!I107=Tournament!K107,Tournament!M107,""),"")</f>
        <v/>
      </c>
      <c r="S95" s="107" t="str">
        <f>IF(AND(Tournament!I107&lt;&gt;"",Tournament!K107&lt;&gt;""),IF(Tournament!I107&lt;Tournament!K107,Tournament!G107,""),"")</f>
        <v/>
      </c>
      <c r="T95" s="107">
        <f>IF(AND(Tournament!I107&lt;&gt;"",Tournament!K107&lt;&gt;""),Tournament!K107,0)</f>
        <v>0</v>
      </c>
      <c r="U95" s="107">
        <v>1</v>
      </c>
      <c r="V95" s="107">
        <v>92</v>
      </c>
      <c r="W95" s="107" t="str">
        <f>Tournament!G107</f>
        <v>New York Jets</v>
      </c>
      <c r="X95" s="107" t="str">
        <f>IF(Tournament!I107&lt;&gt;"",Tournament!I107,"")</f>
        <v/>
      </c>
      <c r="Y95" s="107" t="str">
        <f>IF(Tournament!K107&lt;&gt;"",Tournament!K107,"")</f>
        <v/>
      </c>
      <c r="Z95" s="107" t="str">
        <f>Tournament!M107</f>
        <v>Arizona Cardinals</v>
      </c>
    </row>
    <row r="96" spans="12:26" ht="12.75">
      <c r="L96" s="107">
        <v>93</v>
      </c>
      <c r="M96" s="107" t="str">
        <f>IF(AND(Tournament!I108&lt;&gt;"",Tournament!K108&lt;&gt;""),IF(Tournament!I108&gt;Tournament!K108,Tournament!G108,""),"")</f>
        <v/>
      </c>
      <c r="N96" s="107" t="str">
        <f>IF(AND(Tournament!I108&lt;&gt;"",Tournament!K108&lt;&gt;""),IF(Tournament!I108=Tournament!K108,Tournament!G108,""),"")</f>
        <v/>
      </c>
      <c r="O96" s="107" t="str">
        <f>IF(AND(Tournament!I108&lt;&gt;"",Tournament!K108&lt;&gt;""),IF(Tournament!I108&gt;Tournament!K108,Tournament!M108,""),"")</f>
        <v/>
      </c>
      <c r="P96" s="107">
        <f>IF(AND(Tournament!I108&lt;&gt;"",Tournament!K108&lt;&gt;""),Tournament!I108,0)</f>
        <v>0</v>
      </c>
      <c r="Q96" s="107" t="str">
        <f>IF(AND(Tournament!I108&lt;&gt;"",Tournament!K108&lt;&gt;""),IF(Tournament!I108&lt;Tournament!K108,Tournament!M108,""),"")</f>
        <v/>
      </c>
      <c r="R96" s="107"/>
      <c r="S96" s="107" t="str">
        <f>IF(AND(Tournament!I108&lt;&gt;"",Tournament!K108&lt;&gt;""),IF(Tournament!I108&lt;Tournament!K108,Tournament!G108,""),"")</f>
        <v/>
      </c>
      <c r="T96" s="107">
        <f>IF(AND(Tournament!I108&lt;&gt;"",Tournament!K108&lt;&gt;""),Tournament!K108,0)</f>
        <v>0</v>
      </c>
      <c r="U96" s="107">
        <v>1</v>
      </c>
      <c r="V96" s="107">
        <v>93</v>
      </c>
      <c r="W96" s="107" t="str">
        <f>Tournament!G108</f>
        <v>Chicago Bears</v>
      </c>
      <c r="X96" s="107" t="str">
        <f>IF(Tournament!I108&lt;&gt;"",Tournament!I108,"")</f>
        <v/>
      </c>
      <c r="Y96" s="107" t="str">
        <f>IF(Tournament!K108&lt;&gt;"",Tournament!K108,"")</f>
        <v/>
      </c>
      <c r="Z96" s="107" t="str">
        <f>Tournament!M108</f>
        <v>Green Bay Packers</v>
      </c>
    </row>
    <row r="97" spans="12:26" ht="12.75">
      <c r="L97" s="107">
        <v>94</v>
      </c>
      <c r="M97" s="107" t="str">
        <f>IF(AND(Tournament!I109&lt;&gt;"",Tournament!K109&lt;&gt;""),IF(Tournament!I109&gt;Tournament!K109,Tournament!G109,""),"")</f>
        <v/>
      </c>
      <c r="N97" s="107" t="str">
        <f>IF(AND(Tournament!I109&lt;&gt;"",Tournament!K109&lt;&gt;""),IF(Tournament!I109=Tournament!K109,Tournament!G109,""),"")</f>
        <v/>
      </c>
      <c r="O97" s="107" t="str">
        <f>IF(AND(Tournament!I109&lt;&gt;"",Tournament!K109&lt;&gt;""),IF(Tournament!I109&gt;Tournament!K109,Tournament!M109,""),"")</f>
        <v/>
      </c>
      <c r="P97" s="107">
        <f>IF(AND(Tournament!I109&lt;&gt;"",Tournament!K109&lt;&gt;""),Tournament!I109,0)</f>
        <v>0</v>
      </c>
      <c r="Q97" s="107" t="str">
        <f>IF(AND(Tournament!I109&lt;&gt;"",Tournament!K109&lt;&gt;""),IF(Tournament!I109&lt;Tournament!K109,Tournament!M109,""),"")</f>
        <v/>
      </c>
      <c r="R97" s="107" t="str">
        <f>IF(AND(Tournament!I109&lt;&gt;"",Tournament!K109&lt;&gt;""),IF(Tournament!I109=Tournament!K109,Tournament!M109,""),"")</f>
        <v/>
      </c>
      <c r="S97" s="107" t="str">
        <f>IF(AND(Tournament!I109&lt;&gt;"",Tournament!K109&lt;&gt;""),IF(Tournament!I109&lt;Tournament!K109,Tournament!G109,""),"")</f>
        <v/>
      </c>
      <c r="T97" s="107">
        <f>IF(AND(Tournament!I109&lt;&gt;"",Tournament!K109&lt;&gt;""),Tournament!K109,0)</f>
        <v>0</v>
      </c>
      <c r="U97" s="107">
        <v>1</v>
      </c>
      <c r="V97" s="107">
        <v>94</v>
      </c>
      <c r="W97" s="107" t="str">
        <f>Tournament!G109</f>
        <v>New York Giants</v>
      </c>
      <c r="X97" s="107" t="str">
        <f>IF(Tournament!I109&lt;&gt;"",Tournament!I109,"")</f>
        <v/>
      </c>
      <c r="Y97" s="107" t="str">
        <f>IF(Tournament!K109&lt;&gt;"",Tournament!K109,"")</f>
        <v/>
      </c>
      <c r="Z97" s="107" t="str">
        <f>Tournament!M109</f>
        <v>Los Angeles Rams</v>
      </c>
    </row>
    <row r="98" spans="12:26" ht="12.75">
      <c r="L98" s="107">
        <v>95</v>
      </c>
      <c r="M98" s="107" t="str">
        <f>IF(AND(Tournament!I110&lt;&gt;"",Tournament!K110&lt;&gt;""),IF(Tournament!I110&gt;Tournament!K110,Tournament!G110,""),"")</f>
        <v/>
      </c>
      <c r="N98" s="107" t="str">
        <f>IF(AND(Tournament!I110&lt;&gt;"",Tournament!K110&lt;&gt;""),IF(Tournament!I110=Tournament!K110,Tournament!G110,""),"")</f>
        <v/>
      </c>
      <c r="O98" s="107" t="str">
        <f>IF(AND(Tournament!I110&lt;&gt;"",Tournament!K110&lt;&gt;""),IF(Tournament!I110&gt;Tournament!K110,Tournament!M110,""),"")</f>
        <v/>
      </c>
      <c r="P98" s="107">
        <f>IF(AND(Tournament!I110&lt;&gt;"",Tournament!K110&lt;&gt;""),Tournament!I110,0)</f>
        <v>0</v>
      </c>
      <c r="Q98" s="107" t="str">
        <f>IF(AND(Tournament!I110&lt;&gt;"",Tournament!K110&lt;&gt;""),IF(Tournament!I110&lt;Tournament!K110,Tournament!M110,""),"")</f>
        <v/>
      </c>
      <c r="R98" s="107" t="str">
        <f>IF(AND(Tournament!I110&lt;&gt;"",Tournament!K110&lt;&gt;""),IF(Tournament!I110=Tournament!K110,Tournament!M110,""),"")</f>
        <v/>
      </c>
      <c r="S98" s="107" t="str">
        <f>IF(AND(Tournament!I110&lt;&gt;"",Tournament!K110&lt;&gt;""),IF(Tournament!I110&lt;Tournament!K110,Tournament!G110,""),"")</f>
        <v/>
      </c>
      <c r="T98" s="107">
        <f>IF(AND(Tournament!I110&lt;&gt;"",Tournament!K110&lt;&gt;""),Tournament!K110,0)</f>
        <v>0</v>
      </c>
      <c r="U98" s="107">
        <v>1</v>
      </c>
      <c r="V98" s="107">
        <v>95</v>
      </c>
      <c r="W98" s="107" t="str">
        <f>Tournament!G110</f>
        <v>Cleveland Browns</v>
      </c>
      <c r="X98" s="107" t="str">
        <f>IF(Tournament!I110&lt;&gt;"",Tournament!I110,"")</f>
        <v/>
      </c>
      <c r="Y98" s="107" t="str">
        <f>IF(Tournament!K110&lt;&gt;"",Tournament!K110,"")</f>
        <v/>
      </c>
      <c r="Z98" s="107" t="str">
        <f>Tournament!M110</f>
        <v>Cincinnati Bengals</v>
      </c>
    </row>
    <row r="99" spans="12:26" ht="12.75">
      <c r="L99" s="107">
        <v>96</v>
      </c>
      <c r="M99" s="107" t="str">
        <f>IF(AND(Tournament!I111&lt;&gt;"",Tournament!K111&lt;&gt;""),IF(Tournament!I111&gt;Tournament!K111,Tournament!G111,""),"")</f>
        <v/>
      </c>
      <c r="N99" s="107" t="str">
        <f>IF(AND(Tournament!I111&lt;&gt;"",Tournament!K111&lt;&gt;""),IF(Tournament!I111=Tournament!K111,Tournament!G111,""),"")</f>
        <v/>
      </c>
      <c r="O99" s="107" t="str">
        <f>IF(AND(Tournament!I111&lt;&gt;"",Tournament!K111&lt;&gt;""),IF(Tournament!I111&gt;Tournament!K111,Tournament!M111,""),"")</f>
        <v/>
      </c>
      <c r="P99" s="107">
        <f>IF(AND(Tournament!I111&lt;&gt;"",Tournament!K111&lt;&gt;""),Tournament!I111,0)</f>
        <v>0</v>
      </c>
      <c r="Q99" s="107" t="str">
        <f>IF(AND(Tournament!I111&lt;&gt;"",Tournament!K111&lt;&gt;""),IF(Tournament!I111&lt;Tournament!K111,Tournament!M111,""),"")</f>
        <v/>
      </c>
      <c r="R99" s="107" t="str">
        <f>IF(AND(Tournament!I111&lt;&gt;"",Tournament!K111&lt;&gt;""),IF(Tournament!I111=Tournament!K111,Tournament!M111,""),"")</f>
        <v/>
      </c>
      <c r="S99" s="107" t="str">
        <f>IF(AND(Tournament!I111&lt;&gt;"",Tournament!K111&lt;&gt;""),IF(Tournament!I111&lt;Tournament!K111,Tournament!G111,""),"")</f>
        <v/>
      </c>
      <c r="T99" s="107">
        <f>IF(AND(Tournament!I111&lt;&gt;"",Tournament!K111&lt;&gt;""),Tournament!K111,0)</f>
        <v>0</v>
      </c>
      <c r="U99" s="107">
        <v>1</v>
      </c>
      <c r="V99" s="107">
        <v>96</v>
      </c>
      <c r="W99" s="107" t="str">
        <f>Tournament!G111</f>
        <v>Washington Redskins</v>
      </c>
      <c r="X99" s="107" t="str">
        <f>IF(Tournament!I111&lt;&gt;"",Tournament!I111,"")</f>
        <v/>
      </c>
      <c r="Y99" s="107" t="str">
        <f>IF(Tournament!K111&lt;&gt;"",Tournament!K111,"")</f>
        <v/>
      </c>
      <c r="Z99" s="107" t="str">
        <f>Tournament!M111</f>
        <v>Detroit Lions</v>
      </c>
    </row>
    <row r="100" spans="12:26" ht="12.75">
      <c r="L100" s="107">
        <v>97</v>
      </c>
      <c r="M100" s="107" t="str">
        <f>IF(AND(Tournament!I112&lt;&gt;"",Tournament!K112&lt;&gt;""),IF(Tournament!I112&gt;Tournament!K112,Tournament!G112,""),"")</f>
        <v/>
      </c>
      <c r="N100" s="107" t="str">
        <f>IF(AND(Tournament!I112&lt;&gt;"",Tournament!K112&lt;&gt;""),IF(Tournament!I112=Tournament!K112,Tournament!G112,""),"")</f>
        <v/>
      </c>
      <c r="O100" s="107" t="str">
        <f>IF(AND(Tournament!I112&lt;&gt;"",Tournament!K112&lt;&gt;""),IF(Tournament!I112&gt;Tournament!K112,Tournament!M112,""),"")</f>
        <v/>
      </c>
      <c r="P100" s="107">
        <f>IF(AND(Tournament!I112&lt;&gt;"",Tournament!K112&lt;&gt;""),Tournament!I112,0)</f>
        <v>0</v>
      </c>
      <c r="Q100" s="107" t="str">
        <f>IF(AND(Tournament!I112&lt;&gt;"",Tournament!K112&lt;&gt;""),IF(Tournament!I112&lt;Tournament!K112,Tournament!M112,""),"")</f>
        <v/>
      </c>
      <c r="R100" s="107"/>
      <c r="S100" s="107" t="str">
        <f>IF(AND(Tournament!I112&lt;&gt;"",Tournament!K112&lt;&gt;""),IF(Tournament!I112&lt;Tournament!K112,Tournament!G112,""),"")</f>
        <v/>
      </c>
      <c r="T100" s="107">
        <f>IF(AND(Tournament!I112&lt;&gt;"",Tournament!K112&lt;&gt;""),Tournament!K112,0)</f>
        <v>0</v>
      </c>
      <c r="U100" s="107">
        <v>1</v>
      </c>
      <c r="V100" s="107">
        <v>97</v>
      </c>
      <c r="W100" s="107" t="str">
        <f>Tournament!G112</f>
        <v>Oakland Raiders</v>
      </c>
      <c r="X100" s="107" t="str">
        <f>IF(Tournament!I112&lt;&gt;"",Tournament!I112,"")</f>
        <v/>
      </c>
      <c r="Y100" s="107" t="str">
        <f>IF(Tournament!K112&lt;&gt;"",Tournament!K112,"")</f>
        <v/>
      </c>
      <c r="Z100" s="107" t="str">
        <f>Tournament!M112</f>
        <v>Jacksonville Jaguars</v>
      </c>
    </row>
    <row r="101" spans="12:26" ht="12.75">
      <c r="L101" s="107">
        <v>98</v>
      </c>
      <c r="M101" s="107" t="str">
        <f>IF(AND(Tournament!I113&lt;&gt;"",Tournament!K113&lt;&gt;""),IF(Tournament!I113&gt;Tournament!K113,Tournament!G113,""),"")</f>
        <v/>
      </c>
      <c r="N101" s="107" t="str">
        <f>IF(AND(Tournament!I113&lt;&gt;"",Tournament!K113&lt;&gt;""),IF(Tournament!I113=Tournament!K113,Tournament!G113,""),"")</f>
        <v/>
      </c>
      <c r="O101" s="107" t="str">
        <f>IF(AND(Tournament!I113&lt;&gt;"",Tournament!K113&lt;&gt;""),IF(Tournament!I113&gt;Tournament!K113,Tournament!M113,""),"")</f>
        <v/>
      </c>
      <c r="P101" s="107">
        <f>IF(AND(Tournament!I113&lt;&gt;"",Tournament!K113&lt;&gt;""),Tournament!I113,0)</f>
        <v>0</v>
      </c>
      <c r="Q101" s="107" t="str">
        <f>IF(AND(Tournament!I113&lt;&gt;"",Tournament!K113&lt;&gt;""),IF(Tournament!I113&lt;Tournament!K113,Tournament!M113,""),"")</f>
        <v/>
      </c>
      <c r="R101" s="107" t="str">
        <f>IF(AND(Tournament!I113&lt;&gt;"",Tournament!K113&lt;&gt;""),IF(Tournament!I113=Tournament!K113,Tournament!M113,""),"")</f>
        <v/>
      </c>
      <c r="S101" s="107" t="str">
        <f>IF(AND(Tournament!I113&lt;&gt;"",Tournament!K113&lt;&gt;""),IF(Tournament!I113&lt;Tournament!K113,Tournament!G113,""),"")</f>
        <v/>
      </c>
      <c r="T101" s="107">
        <f>IF(AND(Tournament!I113&lt;&gt;"",Tournament!K113&lt;&gt;""),Tournament!K113,0)</f>
        <v>0</v>
      </c>
      <c r="U101" s="107">
        <v>1</v>
      </c>
      <c r="V101" s="107">
        <v>98</v>
      </c>
      <c r="W101" s="107" t="str">
        <f>Tournament!G113</f>
        <v>New Orleans Saints</v>
      </c>
      <c r="X101" s="107" t="str">
        <f>IF(Tournament!I113&lt;&gt;"",Tournament!I113,"")</f>
        <v/>
      </c>
      <c r="Y101" s="107" t="str">
        <f>IF(Tournament!K113&lt;&gt;"",Tournament!K113,"")</f>
        <v/>
      </c>
      <c r="Z101" s="107" t="str">
        <f>Tournament!M113</f>
        <v>Kansas City Chiefs</v>
      </c>
    </row>
    <row r="102" spans="12:26" ht="12.75">
      <c r="L102" s="107">
        <v>99</v>
      </c>
      <c r="M102" s="107" t="str">
        <f>IF(AND(Tournament!I114&lt;&gt;"",Tournament!K114&lt;&gt;""),IF(Tournament!I114&gt;Tournament!K114,Tournament!G114,""),"")</f>
        <v/>
      </c>
      <c r="N102" s="107" t="str">
        <f>IF(AND(Tournament!I114&lt;&gt;"",Tournament!K114&lt;&gt;""),IF(Tournament!I114=Tournament!K114,Tournament!G114,""),"")</f>
        <v/>
      </c>
      <c r="O102" s="107" t="str">
        <f>IF(AND(Tournament!I114&lt;&gt;"",Tournament!K114&lt;&gt;""),IF(Tournament!I114&gt;Tournament!K114,Tournament!M114,""),"")</f>
        <v/>
      </c>
      <c r="P102" s="107">
        <f>IF(AND(Tournament!I114&lt;&gt;"",Tournament!K114&lt;&gt;""),Tournament!I114,0)</f>
        <v>0</v>
      </c>
      <c r="Q102" s="107" t="str">
        <f>IF(AND(Tournament!I114&lt;&gt;"",Tournament!K114&lt;&gt;""),IF(Tournament!I114&lt;Tournament!K114,Tournament!M114,""),"")</f>
        <v/>
      </c>
      <c r="R102" s="107" t="str">
        <f>IF(AND(Tournament!I114&lt;&gt;"",Tournament!K114&lt;&gt;""),IF(Tournament!I114=Tournament!K114,Tournament!M114,""),"")</f>
        <v/>
      </c>
      <c r="S102" s="107" t="str">
        <f>IF(AND(Tournament!I114&lt;&gt;"",Tournament!K114&lt;&gt;""),IF(Tournament!I114&lt;Tournament!K114,Tournament!G114,""),"")</f>
        <v/>
      </c>
      <c r="T102" s="107">
        <f>IF(AND(Tournament!I114&lt;&gt;"",Tournament!K114&lt;&gt;""),Tournament!K114,0)</f>
        <v>0</v>
      </c>
      <c r="U102" s="107">
        <v>1</v>
      </c>
      <c r="V102" s="107">
        <v>99</v>
      </c>
      <c r="W102" s="107" t="str">
        <f>Tournament!G114</f>
        <v>Buffalo Bills</v>
      </c>
      <c r="X102" s="107" t="str">
        <f>IF(Tournament!I114&lt;&gt;"",Tournament!I114,"")</f>
        <v/>
      </c>
      <c r="Y102" s="107" t="str">
        <f>IF(Tournament!K114&lt;&gt;"",Tournament!K114,"")</f>
        <v/>
      </c>
      <c r="Z102" s="107" t="str">
        <f>Tournament!M114</f>
        <v>Miami Dolphins</v>
      </c>
    </row>
    <row r="103" spans="12:26" ht="12.75">
      <c r="L103" s="107">
        <v>100</v>
      </c>
      <c r="M103" s="107" t="str">
        <f>IF(AND(Tournament!I115&lt;&gt;"",Tournament!K115&lt;&gt;""),IF(Tournament!I115&gt;Tournament!K115,Tournament!G115,""),"")</f>
        <v/>
      </c>
      <c r="N103" s="107" t="str">
        <f>IF(AND(Tournament!I115&lt;&gt;"",Tournament!K115&lt;&gt;""),IF(Tournament!I115=Tournament!K115,Tournament!G115,""),"")</f>
        <v/>
      </c>
      <c r="O103" s="107" t="str">
        <f>IF(AND(Tournament!I115&lt;&gt;"",Tournament!K115&lt;&gt;""),IF(Tournament!I115&gt;Tournament!K115,Tournament!M115,""),"")</f>
        <v/>
      </c>
      <c r="P103" s="107">
        <f>IF(AND(Tournament!I115&lt;&gt;"",Tournament!K115&lt;&gt;""),Tournament!I115,0)</f>
        <v>0</v>
      </c>
      <c r="Q103" s="107" t="str">
        <f>IF(AND(Tournament!I115&lt;&gt;"",Tournament!K115&lt;&gt;""),IF(Tournament!I115&lt;Tournament!K115,Tournament!M115,""),"")</f>
        <v/>
      </c>
      <c r="R103" s="107" t="str">
        <f>IF(AND(Tournament!I115&lt;&gt;"",Tournament!K115&lt;&gt;""),IF(Tournament!I115=Tournament!K115,Tournament!M115,""),"")</f>
        <v/>
      </c>
      <c r="S103" s="107" t="str">
        <f>IF(AND(Tournament!I115&lt;&gt;"",Tournament!K115&lt;&gt;""),IF(Tournament!I115&lt;Tournament!K115,Tournament!G115,""),"")</f>
        <v/>
      </c>
      <c r="T103" s="107">
        <f>IF(AND(Tournament!I115&lt;&gt;"",Tournament!K115&lt;&gt;""),Tournament!K115,0)</f>
        <v>0</v>
      </c>
      <c r="U103" s="107">
        <v>1</v>
      </c>
      <c r="V103" s="107">
        <v>100</v>
      </c>
      <c r="W103" s="107" t="str">
        <f>Tournament!G115</f>
        <v>Baltimore Ravens</v>
      </c>
      <c r="X103" s="107" t="str">
        <f>IF(Tournament!I115&lt;&gt;"",Tournament!I115,"")</f>
        <v/>
      </c>
      <c r="Y103" s="107" t="str">
        <f>IF(Tournament!K115&lt;&gt;"",Tournament!K115,"")</f>
        <v/>
      </c>
      <c r="Z103" s="107" t="str">
        <f>Tournament!M115</f>
        <v>New York Jets</v>
      </c>
    </row>
    <row r="104" spans="12:26" ht="12.75">
      <c r="L104" s="107">
        <v>101</v>
      </c>
      <c r="M104" s="107" t="str">
        <f>IF(AND(Tournament!I116&lt;&gt;"",Tournament!K116&lt;&gt;""),IF(Tournament!I116&gt;Tournament!K116,Tournament!G116,""),"")</f>
        <v/>
      </c>
      <c r="N104" s="107" t="str">
        <f>IF(AND(Tournament!I116&lt;&gt;"",Tournament!K116&lt;&gt;""),IF(Tournament!I116=Tournament!K116,Tournament!G116,""),"")</f>
        <v/>
      </c>
      <c r="O104" s="107" t="str">
        <f>IF(AND(Tournament!I116&lt;&gt;"",Tournament!K116&lt;&gt;""),IF(Tournament!I116&gt;Tournament!K116,Tournament!M116,""),"")</f>
        <v/>
      </c>
      <c r="P104" s="107">
        <f>IF(AND(Tournament!I116&lt;&gt;"",Tournament!K116&lt;&gt;""),Tournament!I116,0)</f>
        <v>0</v>
      </c>
      <c r="Q104" s="107" t="str">
        <f>IF(AND(Tournament!I116&lt;&gt;"",Tournament!K116&lt;&gt;""),IF(Tournament!I116&lt;Tournament!K116,Tournament!M116,""),"")</f>
        <v/>
      </c>
      <c r="R104" s="107"/>
      <c r="S104" s="107" t="str">
        <f>IF(AND(Tournament!I116&lt;&gt;"",Tournament!K116&lt;&gt;""),IF(Tournament!I116&lt;Tournament!K116,Tournament!G116,""),"")</f>
        <v/>
      </c>
      <c r="T104" s="107">
        <f>IF(AND(Tournament!I116&lt;&gt;"",Tournament!K116&lt;&gt;""),Tournament!K116,0)</f>
        <v>0</v>
      </c>
      <c r="U104" s="107">
        <v>1</v>
      </c>
      <c r="V104" s="107">
        <v>101</v>
      </c>
      <c r="W104" s="107" t="str">
        <f>Tournament!G116</f>
        <v>Minnesota Vikings</v>
      </c>
      <c r="X104" s="107" t="str">
        <f>IF(Tournament!I116&lt;&gt;"",Tournament!I116,"")</f>
        <v/>
      </c>
      <c r="Y104" s="107" t="str">
        <f>IF(Tournament!K116&lt;&gt;"",Tournament!K116,"")</f>
        <v/>
      </c>
      <c r="Z104" s="107" t="str">
        <f>Tournament!M116</f>
        <v>Philadelphia Eagles</v>
      </c>
    </row>
    <row r="105" spans="12:26" ht="12.75">
      <c r="L105" s="107">
        <v>102</v>
      </c>
      <c r="M105" s="107" t="str">
        <f>IF(AND(Tournament!I117&lt;&gt;"",Tournament!K117&lt;&gt;""),IF(Tournament!I117&gt;Tournament!K117,Tournament!G117,""),"")</f>
        <v/>
      </c>
      <c r="N105" s="107" t="str">
        <f>IF(AND(Tournament!I117&lt;&gt;"",Tournament!K117&lt;&gt;""),IF(Tournament!I117=Tournament!K117,Tournament!G117,""),"")</f>
        <v/>
      </c>
      <c r="O105" s="107" t="str">
        <f>IF(AND(Tournament!I117&lt;&gt;"",Tournament!K117&lt;&gt;""),IF(Tournament!I117&gt;Tournament!K117,Tournament!M117,""),"")</f>
        <v/>
      </c>
      <c r="P105" s="107">
        <f>IF(AND(Tournament!I117&lt;&gt;"",Tournament!K117&lt;&gt;""),Tournament!I117,0)</f>
        <v>0</v>
      </c>
      <c r="Q105" s="107" t="str">
        <f>IF(AND(Tournament!I117&lt;&gt;"",Tournament!K117&lt;&gt;""),IF(Tournament!I117&lt;Tournament!K117,Tournament!M117,""),"")</f>
        <v/>
      </c>
      <c r="R105" s="107" t="str">
        <f>IF(AND(Tournament!I117&lt;&gt;"",Tournament!K117&lt;&gt;""),IF(Tournament!I117=Tournament!K117,Tournament!M117,""),"")</f>
        <v/>
      </c>
      <c r="S105" s="107" t="str">
        <f>IF(AND(Tournament!I117&lt;&gt;"",Tournament!K117&lt;&gt;""),IF(Tournament!I117&lt;Tournament!K117,Tournament!G117,""),"")</f>
        <v/>
      </c>
      <c r="T105" s="107">
        <f>IF(AND(Tournament!I117&lt;&gt;"",Tournament!K117&lt;&gt;""),Tournament!K117,0)</f>
        <v>0</v>
      </c>
      <c r="U105" s="107">
        <v>1</v>
      </c>
      <c r="V105" s="107">
        <v>102</v>
      </c>
      <c r="W105" s="107" t="str">
        <f>Tournament!G117</f>
        <v>Indianapolis Colts</v>
      </c>
      <c r="X105" s="107" t="str">
        <f>IF(Tournament!I117&lt;&gt;"",Tournament!I117,"")</f>
        <v/>
      </c>
      <c r="Y105" s="107" t="str">
        <f>IF(Tournament!K117&lt;&gt;"",Tournament!K117,"")</f>
        <v/>
      </c>
      <c r="Z105" s="107" t="str">
        <f>Tournament!M117</f>
        <v>Tennessee Titans</v>
      </c>
    </row>
    <row r="106" spans="12:26" ht="12.75">
      <c r="L106" s="107">
        <v>103</v>
      </c>
      <c r="M106" s="107" t="str">
        <f>IF(AND(Tournament!I118&lt;&gt;"",Tournament!K118&lt;&gt;""),IF(Tournament!I118&gt;Tournament!K118,Tournament!G118,""),"")</f>
        <v/>
      </c>
      <c r="N106" s="107" t="str">
        <f>IF(AND(Tournament!I118&lt;&gt;"",Tournament!K118&lt;&gt;""),IF(Tournament!I118=Tournament!K118,Tournament!G118,""),"")</f>
        <v/>
      </c>
      <c r="O106" s="107" t="str">
        <f>IF(AND(Tournament!I118&lt;&gt;"",Tournament!K118&lt;&gt;""),IF(Tournament!I118&gt;Tournament!K118,Tournament!M118,""),"")</f>
        <v/>
      </c>
      <c r="P106" s="107">
        <f>IF(AND(Tournament!I118&lt;&gt;"",Tournament!K118&lt;&gt;""),Tournament!I118,0)</f>
        <v>0</v>
      </c>
      <c r="Q106" s="107" t="str">
        <f>IF(AND(Tournament!I118&lt;&gt;"",Tournament!K118&lt;&gt;""),IF(Tournament!I118&lt;Tournament!K118,Tournament!M118,""),"")</f>
        <v/>
      </c>
      <c r="R106" s="107" t="str">
        <f>IF(AND(Tournament!I118&lt;&gt;"",Tournament!K118&lt;&gt;""),IF(Tournament!I118=Tournament!K118,Tournament!M118,""),"")</f>
        <v/>
      </c>
      <c r="S106" s="107" t="str">
        <f>IF(AND(Tournament!I118&lt;&gt;"",Tournament!K118&lt;&gt;""),IF(Tournament!I118&lt;Tournament!K118,Tournament!G118,""),"")</f>
        <v/>
      </c>
      <c r="T106" s="107">
        <f>IF(AND(Tournament!I118&lt;&gt;"",Tournament!K118&lt;&gt;""),Tournament!K118,0)</f>
        <v>0</v>
      </c>
      <c r="U106" s="107">
        <v>1</v>
      </c>
      <c r="V106" s="107">
        <v>103</v>
      </c>
      <c r="W106" s="107" t="str">
        <f>Tournament!G118</f>
        <v>San Diego Chargers</v>
      </c>
      <c r="X106" s="107" t="str">
        <f>IF(Tournament!I118&lt;&gt;"",Tournament!I118,"")</f>
        <v/>
      </c>
      <c r="Y106" s="107" t="str">
        <f>IF(Tournament!K118&lt;&gt;"",Tournament!K118,"")</f>
        <v/>
      </c>
      <c r="Z106" s="107" t="str">
        <f>Tournament!M118</f>
        <v>Atlanta Falcons</v>
      </c>
    </row>
    <row r="107" spans="12:26" ht="12.75">
      <c r="L107" s="107">
        <v>104</v>
      </c>
      <c r="M107" s="107" t="str">
        <f>IF(AND(Tournament!I119&lt;&gt;"",Tournament!K119&lt;&gt;""),IF(Tournament!I119&gt;Tournament!K119,Tournament!G119,""),"")</f>
        <v/>
      </c>
      <c r="N107" s="107" t="str">
        <f>IF(AND(Tournament!I119&lt;&gt;"",Tournament!K119&lt;&gt;""),IF(Tournament!I119=Tournament!K119,Tournament!G119,""),"")</f>
        <v/>
      </c>
      <c r="O107" s="107" t="str">
        <f>IF(AND(Tournament!I119&lt;&gt;"",Tournament!K119&lt;&gt;""),IF(Tournament!I119&gt;Tournament!K119,Tournament!M119,""),"")</f>
        <v/>
      </c>
      <c r="P107" s="107">
        <f>IF(AND(Tournament!I119&lt;&gt;"",Tournament!K119&lt;&gt;""),Tournament!I119,0)</f>
        <v>0</v>
      </c>
      <c r="Q107" s="107" t="str">
        <f>IF(AND(Tournament!I119&lt;&gt;"",Tournament!K119&lt;&gt;""),IF(Tournament!I119&lt;Tournament!K119,Tournament!M119,""),"")</f>
        <v/>
      </c>
      <c r="R107" s="107" t="str">
        <f>IF(AND(Tournament!I119&lt;&gt;"",Tournament!K119&lt;&gt;""),IF(Tournament!I119=Tournament!K119,Tournament!M119,""),"")</f>
        <v/>
      </c>
      <c r="S107" s="107" t="str">
        <f>IF(AND(Tournament!I119&lt;&gt;"",Tournament!K119&lt;&gt;""),IF(Tournament!I119&lt;Tournament!K119,Tournament!G119,""),"")</f>
        <v/>
      </c>
      <c r="T107" s="107">
        <f>IF(AND(Tournament!I119&lt;&gt;"",Tournament!K119&lt;&gt;""),Tournament!K119,0)</f>
        <v>0</v>
      </c>
      <c r="U107" s="107">
        <v>1</v>
      </c>
      <c r="V107" s="107">
        <v>104</v>
      </c>
      <c r="W107" s="107" t="str">
        <f>Tournament!G119</f>
        <v>Tampa Bay Buccaneers</v>
      </c>
      <c r="X107" s="107" t="str">
        <f>IF(Tournament!I119&lt;&gt;"",Tournament!I119,"")</f>
        <v/>
      </c>
      <c r="Y107" s="107" t="str">
        <f>IF(Tournament!K119&lt;&gt;"",Tournament!K119,"")</f>
        <v/>
      </c>
      <c r="Z107" s="107" t="str">
        <f>Tournament!M119</f>
        <v>S. F. 49ers</v>
      </c>
    </row>
    <row r="108" spans="12:26" ht="12.75">
      <c r="L108" s="107">
        <v>105</v>
      </c>
      <c r="M108" s="107" t="str">
        <f>IF(AND(Tournament!I120&lt;&gt;"",Tournament!K120&lt;&gt;""),IF(Tournament!I120&gt;Tournament!K120,Tournament!G120,""),"")</f>
        <v/>
      </c>
      <c r="N108" s="107" t="str">
        <f>IF(AND(Tournament!I120&lt;&gt;"",Tournament!K120&lt;&gt;""),IF(Tournament!I120=Tournament!K120,Tournament!G120,""),"")</f>
        <v/>
      </c>
      <c r="O108" s="107" t="str">
        <f>IF(AND(Tournament!I120&lt;&gt;"",Tournament!K120&lt;&gt;""),IF(Tournament!I120&gt;Tournament!K120,Tournament!M120,""),"")</f>
        <v/>
      </c>
      <c r="P108" s="107">
        <f>IF(AND(Tournament!I120&lt;&gt;"",Tournament!K120&lt;&gt;""),Tournament!I120,0)</f>
        <v>0</v>
      </c>
      <c r="Q108" s="107" t="str">
        <f>IF(AND(Tournament!I120&lt;&gt;"",Tournament!K120&lt;&gt;""),IF(Tournament!I120&lt;Tournament!K120,Tournament!M120,""),"")</f>
        <v/>
      </c>
      <c r="R108" s="107"/>
      <c r="S108" s="107" t="str">
        <f>IF(AND(Tournament!I120&lt;&gt;"",Tournament!K120&lt;&gt;""),IF(Tournament!I120&lt;Tournament!K120,Tournament!G120,""),"")</f>
        <v/>
      </c>
      <c r="T108" s="107">
        <f>IF(AND(Tournament!I120&lt;&gt;"",Tournament!K120&lt;&gt;""),Tournament!K120,0)</f>
        <v>0</v>
      </c>
      <c r="U108" s="107">
        <v>1</v>
      </c>
      <c r="V108" s="107">
        <v>105</v>
      </c>
      <c r="W108" s="107" t="str">
        <f>Tournament!G120</f>
        <v>New England Patriots</v>
      </c>
      <c r="X108" s="107" t="str">
        <f>IF(Tournament!I120&lt;&gt;"",Tournament!I120,"")</f>
        <v/>
      </c>
      <c r="Y108" s="107" t="str">
        <f>IF(Tournament!K120&lt;&gt;"",Tournament!K120,"")</f>
        <v/>
      </c>
      <c r="Z108" s="107" t="str">
        <f>Tournament!M120</f>
        <v>Pittsburgh Steelers</v>
      </c>
    </row>
    <row r="109" spans="12:26" ht="12.75">
      <c r="L109" s="107">
        <v>106</v>
      </c>
      <c r="M109" s="107" t="str">
        <f>IF(AND(Tournament!I121&lt;&gt;"",Tournament!K121&lt;&gt;""),IF(Tournament!I121&gt;Tournament!K121,Tournament!G121,""),"")</f>
        <v/>
      </c>
      <c r="N109" s="107" t="str">
        <f>IF(AND(Tournament!I121&lt;&gt;"",Tournament!K121&lt;&gt;""),IF(Tournament!I121=Tournament!K121,Tournament!G121,""),"")</f>
        <v/>
      </c>
      <c r="O109" s="107" t="str">
        <f>IF(AND(Tournament!I121&lt;&gt;"",Tournament!K121&lt;&gt;""),IF(Tournament!I121&gt;Tournament!K121,Tournament!M121,""),"")</f>
        <v/>
      </c>
      <c r="P109" s="107">
        <f>IF(AND(Tournament!I121&lt;&gt;"",Tournament!K121&lt;&gt;""),Tournament!I121,0)</f>
        <v>0</v>
      </c>
      <c r="Q109" s="107" t="str">
        <f>IF(AND(Tournament!I121&lt;&gt;"",Tournament!K121&lt;&gt;""),IF(Tournament!I121&lt;Tournament!K121,Tournament!M121,""),"")</f>
        <v/>
      </c>
      <c r="R109" s="107" t="str">
        <f>IF(AND(Tournament!I121&lt;&gt;"",Tournament!K121&lt;&gt;""),IF(Tournament!I121=Tournament!K121,Tournament!M121,""),"")</f>
        <v/>
      </c>
      <c r="S109" s="107" t="str">
        <f>IF(AND(Tournament!I121&lt;&gt;"",Tournament!K121&lt;&gt;""),IF(Tournament!I121&lt;Tournament!K121,Tournament!G121,""),"")</f>
        <v/>
      </c>
      <c r="T109" s="107">
        <f>IF(AND(Tournament!I121&lt;&gt;"",Tournament!K121&lt;&gt;""),Tournament!K121,0)</f>
        <v>0</v>
      </c>
      <c r="U109" s="107">
        <v>1</v>
      </c>
      <c r="V109" s="107">
        <v>106</v>
      </c>
      <c r="W109" s="107" t="str">
        <f>Tournament!G121</f>
        <v>Seattle Seahawks</v>
      </c>
      <c r="X109" s="107" t="str">
        <f>IF(Tournament!I121&lt;&gt;"",Tournament!I121,"")</f>
        <v/>
      </c>
      <c r="Y109" s="107" t="str">
        <f>IF(Tournament!K121&lt;&gt;"",Tournament!K121,"")</f>
        <v/>
      </c>
      <c r="Z109" s="107" t="str">
        <f>Tournament!M121</f>
        <v>Arizona Cardinals</v>
      </c>
    </row>
    <row r="110" spans="12:26" ht="12.75">
      <c r="L110" s="107">
        <v>107</v>
      </c>
      <c r="M110" s="107" t="str">
        <f>IF(AND(Tournament!I122&lt;&gt;"",Tournament!K122&lt;&gt;""),IF(Tournament!I122&gt;Tournament!K122,Tournament!G122,""),"")</f>
        <v/>
      </c>
      <c r="N110" s="107" t="str">
        <f>IF(AND(Tournament!I122&lt;&gt;"",Tournament!K122&lt;&gt;""),IF(Tournament!I122=Tournament!K122,Tournament!G122,""),"")</f>
        <v/>
      </c>
      <c r="O110" s="107" t="str">
        <f>IF(AND(Tournament!I122&lt;&gt;"",Tournament!K122&lt;&gt;""),IF(Tournament!I122&gt;Tournament!K122,Tournament!M122,""),"")</f>
        <v/>
      </c>
      <c r="P110" s="107">
        <f>IF(AND(Tournament!I122&lt;&gt;"",Tournament!K122&lt;&gt;""),Tournament!I122,0)</f>
        <v>0</v>
      </c>
      <c r="Q110" s="107" t="str">
        <f>IF(AND(Tournament!I122&lt;&gt;"",Tournament!K122&lt;&gt;""),IF(Tournament!I122&lt;Tournament!K122,Tournament!M122,""),"")</f>
        <v/>
      </c>
      <c r="R110" s="107" t="str">
        <f>IF(AND(Tournament!I122&lt;&gt;"",Tournament!K122&lt;&gt;""),IF(Tournament!I122=Tournament!K122,Tournament!M122,""),"")</f>
        <v/>
      </c>
      <c r="S110" s="107" t="str">
        <f>IF(AND(Tournament!I122&lt;&gt;"",Tournament!K122&lt;&gt;""),IF(Tournament!I122&lt;Tournament!K122,Tournament!G122,""),"")</f>
        <v/>
      </c>
      <c r="T110" s="107">
        <f>IF(AND(Tournament!I122&lt;&gt;"",Tournament!K122&lt;&gt;""),Tournament!K122,0)</f>
        <v>0</v>
      </c>
      <c r="U110" s="107">
        <v>1</v>
      </c>
      <c r="V110" s="107">
        <v>107</v>
      </c>
      <c r="W110" s="107" t="str">
        <f>Tournament!G122</f>
        <v>Houston Texans</v>
      </c>
      <c r="X110" s="107" t="str">
        <f>IF(Tournament!I122&lt;&gt;"",Tournament!I122,"")</f>
        <v/>
      </c>
      <c r="Y110" s="107" t="str">
        <f>IF(Tournament!K122&lt;&gt;"",Tournament!K122,"")</f>
        <v/>
      </c>
      <c r="Z110" s="107" t="str">
        <f>Tournament!M122</f>
        <v>Denver Broncos</v>
      </c>
    </row>
    <row r="111" spans="12:26" ht="12.75">
      <c r="L111" s="107">
        <v>108</v>
      </c>
      <c r="M111" s="107" t="str">
        <f>IF(AND(Tournament!I123&lt;&gt;"",Tournament!K123&lt;&gt;""),IF(Tournament!I123&gt;Tournament!K123,Tournament!G123,""),"")</f>
        <v/>
      </c>
      <c r="N111" s="107" t="str">
        <f>IF(AND(Tournament!I123&lt;&gt;"",Tournament!K123&lt;&gt;""),IF(Tournament!I123=Tournament!K123,Tournament!G123,""),"")</f>
        <v/>
      </c>
      <c r="O111" s="107" t="str">
        <f>IF(AND(Tournament!I123&lt;&gt;"",Tournament!K123&lt;&gt;""),IF(Tournament!I123&gt;Tournament!K123,Tournament!M123,""),"")</f>
        <v/>
      </c>
      <c r="P111" s="107">
        <f>IF(AND(Tournament!I123&lt;&gt;"",Tournament!K123&lt;&gt;""),Tournament!I123,0)</f>
        <v>0</v>
      </c>
      <c r="Q111" s="107" t="str">
        <f>IF(AND(Tournament!I123&lt;&gt;"",Tournament!K123&lt;&gt;""),IF(Tournament!I123&lt;Tournament!K123,Tournament!M123,""),"")</f>
        <v/>
      </c>
      <c r="R111" s="107" t="str">
        <f>IF(AND(Tournament!I123&lt;&gt;"",Tournament!K123&lt;&gt;""),IF(Tournament!I123=Tournament!K123,Tournament!M123,""),"")</f>
        <v/>
      </c>
      <c r="S111" s="107" t="str">
        <f>IF(AND(Tournament!I123&lt;&gt;"",Tournament!K123&lt;&gt;""),IF(Tournament!I123&lt;Tournament!K123,Tournament!G123,""),"")</f>
        <v/>
      </c>
      <c r="T111" s="107">
        <f>IF(AND(Tournament!I123&lt;&gt;"",Tournament!K123&lt;&gt;""),Tournament!K123,0)</f>
        <v>0</v>
      </c>
      <c r="U111" s="107">
        <v>1</v>
      </c>
      <c r="V111" s="107">
        <v>108</v>
      </c>
      <c r="W111" s="107" t="str">
        <f>Tournament!G123</f>
        <v>Jacksonville Jaguars</v>
      </c>
      <c r="X111" s="107" t="str">
        <f>IF(Tournament!I123&lt;&gt;"",Tournament!I123,"")</f>
        <v/>
      </c>
      <c r="Y111" s="107" t="str">
        <f>IF(Tournament!K123&lt;&gt;"",Tournament!K123,"")</f>
        <v/>
      </c>
      <c r="Z111" s="107" t="str">
        <f>Tournament!M123</f>
        <v>Tennessee Titans</v>
      </c>
    </row>
    <row r="112" spans="12:26" ht="12.75">
      <c r="L112" s="107">
        <v>109</v>
      </c>
      <c r="M112" s="107" t="str">
        <f>IF(AND(Tournament!I124&lt;&gt;"",Tournament!K124&lt;&gt;""),IF(Tournament!I124&gt;Tournament!K124,Tournament!G124,""),"")</f>
        <v/>
      </c>
      <c r="N112" s="107" t="str">
        <f>IF(AND(Tournament!I124&lt;&gt;"",Tournament!K124&lt;&gt;""),IF(Tournament!I124=Tournament!K124,Tournament!G124,""),"")</f>
        <v/>
      </c>
      <c r="O112" s="107" t="str">
        <f>IF(AND(Tournament!I124&lt;&gt;"",Tournament!K124&lt;&gt;""),IF(Tournament!I124&gt;Tournament!K124,Tournament!M124,""),"")</f>
        <v/>
      </c>
      <c r="P112" s="107">
        <f>IF(AND(Tournament!I124&lt;&gt;"",Tournament!K124&lt;&gt;""),Tournament!I124,0)</f>
        <v>0</v>
      </c>
      <c r="Q112" s="107" t="str">
        <f>IF(AND(Tournament!I124&lt;&gt;"",Tournament!K124&lt;&gt;""),IF(Tournament!I124&lt;Tournament!K124,Tournament!M124,""),"")</f>
        <v/>
      </c>
      <c r="R112" s="107"/>
      <c r="S112" s="107" t="str">
        <f>IF(AND(Tournament!I124&lt;&gt;"",Tournament!K124&lt;&gt;""),IF(Tournament!I124&lt;Tournament!K124,Tournament!G124,""),"")</f>
        <v/>
      </c>
      <c r="T112" s="107">
        <f>IF(AND(Tournament!I124&lt;&gt;"",Tournament!K124&lt;&gt;""),Tournament!K124,0)</f>
        <v>0</v>
      </c>
      <c r="U112" s="107">
        <v>1</v>
      </c>
      <c r="V112" s="107">
        <v>109</v>
      </c>
      <c r="W112" s="107" t="str">
        <f>Tournament!G124</f>
        <v>Washington Redskins</v>
      </c>
      <c r="X112" s="107" t="str">
        <f>IF(Tournament!I124&lt;&gt;"",Tournament!I124,"")</f>
        <v/>
      </c>
      <c r="Y112" s="107" t="str">
        <f>IF(Tournament!K124&lt;&gt;"",Tournament!K124,"")</f>
        <v/>
      </c>
      <c r="Z112" s="107" t="str">
        <f>Tournament!M124</f>
        <v>Cincinnati Bengals</v>
      </c>
    </row>
    <row r="113" spans="12:26" ht="12.75">
      <c r="L113" s="107">
        <v>110</v>
      </c>
      <c r="M113" s="107" t="str">
        <f>IF(AND(Tournament!I125&lt;&gt;"",Tournament!K125&lt;&gt;""),IF(Tournament!I125&gt;Tournament!K125,Tournament!G125,""),"")</f>
        <v/>
      </c>
      <c r="N113" s="107" t="str">
        <f>IF(AND(Tournament!I125&lt;&gt;"",Tournament!K125&lt;&gt;""),IF(Tournament!I125=Tournament!K125,Tournament!G125,""),"")</f>
        <v/>
      </c>
      <c r="O113" s="107" t="str">
        <f>IF(AND(Tournament!I125&lt;&gt;"",Tournament!K125&lt;&gt;""),IF(Tournament!I125&gt;Tournament!K125,Tournament!M125,""),"")</f>
        <v/>
      </c>
      <c r="P113" s="107">
        <f>IF(AND(Tournament!I125&lt;&gt;"",Tournament!K125&lt;&gt;""),Tournament!I125,0)</f>
        <v>0</v>
      </c>
      <c r="Q113" s="107" t="str">
        <f>IF(AND(Tournament!I125&lt;&gt;"",Tournament!K125&lt;&gt;""),IF(Tournament!I125&lt;Tournament!K125,Tournament!M125,""),"")</f>
        <v/>
      </c>
      <c r="R113" s="107" t="str">
        <f>IF(AND(Tournament!I125&lt;&gt;"",Tournament!K125&lt;&gt;""),IF(Tournament!I125=Tournament!K125,Tournament!M125,""),"")</f>
        <v/>
      </c>
      <c r="S113" s="107" t="str">
        <f>IF(AND(Tournament!I125&lt;&gt;"",Tournament!K125&lt;&gt;""),IF(Tournament!I125&lt;Tournament!K125,Tournament!G125,""),"")</f>
        <v/>
      </c>
      <c r="T113" s="107">
        <f>IF(AND(Tournament!I125&lt;&gt;"",Tournament!K125&lt;&gt;""),Tournament!K125,0)</f>
        <v>0</v>
      </c>
      <c r="U113" s="107">
        <v>1</v>
      </c>
      <c r="V113" s="107">
        <v>110</v>
      </c>
      <c r="W113" s="107" t="str">
        <f>Tournament!G125</f>
        <v>Green Bay Packers</v>
      </c>
      <c r="X113" s="107" t="str">
        <f>IF(Tournament!I125&lt;&gt;"",Tournament!I125,"")</f>
        <v/>
      </c>
      <c r="Y113" s="107" t="str">
        <f>IF(Tournament!K125&lt;&gt;"",Tournament!K125,"")</f>
        <v/>
      </c>
      <c r="Z113" s="107" t="str">
        <f>Tournament!M125</f>
        <v>Atlanta Falcons</v>
      </c>
    </row>
    <row r="114" spans="12:26" ht="12.75">
      <c r="L114" s="107">
        <v>111</v>
      </c>
      <c r="M114" s="107" t="str">
        <f>IF(AND(Tournament!I126&lt;&gt;"",Tournament!K126&lt;&gt;""),IF(Tournament!I126&gt;Tournament!K126,Tournament!G126,""),"")</f>
        <v/>
      </c>
      <c r="N114" s="107" t="str">
        <f>IF(AND(Tournament!I126&lt;&gt;"",Tournament!K126&lt;&gt;""),IF(Tournament!I126=Tournament!K126,Tournament!G126,""),"")</f>
        <v/>
      </c>
      <c r="O114" s="107" t="str">
        <f>IF(AND(Tournament!I126&lt;&gt;"",Tournament!K126&lt;&gt;""),IF(Tournament!I126&gt;Tournament!K126,Tournament!M126,""),"")</f>
        <v/>
      </c>
      <c r="P114" s="107">
        <f>IF(AND(Tournament!I126&lt;&gt;"",Tournament!K126&lt;&gt;""),Tournament!I126,0)</f>
        <v>0</v>
      </c>
      <c r="Q114" s="107" t="str">
        <f>IF(AND(Tournament!I126&lt;&gt;"",Tournament!K126&lt;&gt;""),IF(Tournament!I126&lt;Tournament!K126,Tournament!M126,""),"")</f>
        <v/>
      </c>
      <c r="R114" s="107" t="str">
        <f>IF(AND(Tournament!I126&lt;&gt;"",Tournament!K126&lt;&gt;""),IF(Tournament!I126=Tournament!K126,Tournament!M126,""),"")</f>
        <v/>
      </c>
      <c r="S114" s="107" t="str">
        <f>IF(AND(Tournament!I126&lt;&gt;"",Tournament!K126&lt;&gt;""),IF(Tournament!I126&lt;Tournament!K126,Tournament!G126,""),"")</f>
        <v/>
      </c>
      <c r="T114" s="107">
        <f>IF(AND(Tournament!I126&lt;&gt;"",Tournament!K126&lt;&gt;""),Tournament!K126,0)</f>
        <v>0</v>
      </c>
      <c r="U114" s="107">
        <v>1</v>
      </c>
      <c r="V114" s="107">
        <v>111</v>
      </c>
      <c r="W114" s="107" t="str">
        <f>Tournament!G126</f>
        <v>New England Patriots</v>
      </c>
      <c r="X114" s="107" t="str">
        <f>IF(Tournament!I126&lt;&gt;"",Tournament!I126,"")</f>
        <v/>
      </c>
      <c r="Y114" s="107" t="str">
        <f>IF(Tournament!K126&lt;&gt;"",Tournament!K126,"")</f>
        <v/>
      </c>
      <c r="Z114" s="107" t="str">
        <f>Tournament!M126</f>
        <v>Buffalo Bills</v>
      </c>
    </row>
    <row r="115" spans="12:26" ht="12.75">
      <c r="L115" s="107">
        <v>112</v>
      </c>
      <c r="M115" s="107" t="str">
        <f>IF(AND(Tournament!I127&lt;&gt;"",Tournament!K127&lt;&gt;""),IF(Tournament!I127&gt;Tournament!K127,Tournament!G127,""),"")</f>
        <v/>
      </c>
      <c r="N115" s="107" t="str">
        <f>IF(AND(Tournament!I127&lt;&gt;"",Tournament!K127&lt;&gt;""),IF(Tournament!I127=Tournament!K127,Tournament!G127,""),"")</f>
        <v/>
      </c>
      <c r="O115" s="107" t="str">
        <f>IF(AND(Tournament!I127&lt;&gt;"",Tournament!K127&lt;&gt;""),IF(Tournament!I127&gt;Tournament!K127,Tournament!M127,""),"")</f>
        <v/>
      </c>
      <c r="P115" s="107">
        <f>IF(AND(Tournament!I127&lt;&gt;"",Tournament!K127&lt;&gt;""),Tournament!I127,0)</f>
        <v>0</v>
      </c>
      <c r="Q115" s="107" t="str">
        <f>IF(AND(Tournament!I127&lt;&gt;"",Tournament!K127&lt;&gt;""),IF(Tournament!I127&lt;Tournament!K127,Tournament!M127,""),"")</f>
        <v/>
      </c>
      <c r="R115" s="107" t="str">
        <f>IF(AND(Tournament!I127&lt;&gt;"",Tournament!K127&lt;&gt;""),IF(Tournament!I127=Tournament!K127,Tournament!M127,""),"")</f>
        <v/>
      </c>
      <c r="S115" s="107" t="str">
        <f>IF(AND(Tournament!I127&lt;&gt;"",Tournament!K127&lt;&gt;""),IF(Tournament!I127&lt;Tournament!K127,Tournament!G127,""),"")</f>
        <v/>
      </c>
      <c r="T115" s="107">
        <f>IF(AND(Tournament!I127&lt;&gt;"",Tournament!K127&lt;&gt;""),Tournament!K127,0)</f>
        <v>0</v>
      </c>
      <c r="U115" s="107">
        <v>1</v>
      </c>
      <c r="V115" s="107">
        <v>112</v>
      </c>
      <c r="W115" s="107" t="str">
        <f>Tournament!G127</f>
        <v>New York Jets</v>
      </c>
      <c r="X115" s="107" t="str">
        <f>IF(Tournament!I127&lt;&gt;"",Tournament!I127,"")</f>
        <v/>
      </c>
      <c r="Y115" s="107" t="str">
        <f>IF(Tournament!K127&lt;&gt;"",Tournament!K127,"")</f>
        <v/>
      </c>
      <c r="Z115" s="107" t="str">
        <f>Tournament!M127</f>
        <v>Cleveland Browns</v>
      </c>
    </row>
    <row r="116" spans="12:26" ht="12.75">
      <c r="L116" s="107">
        <v>113</v>
      </c>
      <c r="M116" s="107" t="str">
        <f>IF(AND(Tournament!I128&lt;&gt;"",Tournament!K128&lt;&gt;""),IF(Tournament!I128&gt;Tournament!K128,Tournament!G128,""),"")</f>
        <v/>
      </c>
      <c r="N116" s="107" t="str">
        <f>IF(AND(Tournament!I128&lt;&gt;"",Tournament!K128&lt;&gt;""),IF(Tournament!I128=Tournament!K128,Tournament!G128,""),"")</f>
        <v/>
      </c>
      <c r="O116" s="107" t="str">
        <f>IF(AND(Tournament!I128&lt;&gt;"",Tournament!K128&lt;&gt;""),IF(Tournament!I128&gt;Tournament!K128,Tournament!M128,""),"")</f>
        <v/>
      </c>
      <c r="P116" s="107">
        <f>IF(AND(Tournament!I128&lt;&gt;"",Tournament!K128&lt;&gt;""),Tournament!I128,0)</f>
        <v>0</v>
      </c>
      <c r="Q116" s="107" t="str">
        <f>IF(AND(Tournament!I128&lt;&gt;"",Tournament!K128&lt;&gt;""),IF(Tournament!I128&lt;Tournament!K128,Tournament!M128,""),"")</f>
        <v/>
      </c>
      <c r="R116" s="107"/>
      <c r="S116" s="107" t="str">
        <f>IF(AND(Tournament!I128&lt;&gt;"",Tournament!K128&lt;&gt;""),IF(Tournament!I128&lt;Tournament!K128,Tournament!G128,""),"")</f>
        <v/>
      </c>
      <c r="T116" s="107">
        <f>IF(AND(Tournament!I128&lt;&gt;"",Tournament!K128&lt;&gt;""),Tournament!K128,0)</f>
        <v>0</v>
      </c>
      <c r="U116" s="107">
        <v>1</v>
      </c>
      <c r="V116" s="107">
        <v>113</v>
      </c>
      <c r="W116" s="107" t="str">
        <f>Tournament!G128</f>
        <v>Detroit Lions</v>
      </c>
      <c r="X116" s="107" t="str">
        <f>IF(Tournament!I128&lt;&gt;"",Tournament!I128,"")</f>
        <v/>
      </c>
      <c r="Y116" s="107" t="str">
        <f>IF(Tournament!K128&lt;&gt;"",Tournament!K128,"")</f>
        <v/>
      </c>
      <c r="Z116" s="107" t="str">
        <f>Tournament!M128</f>
        <v>Houston Texans</v>
      </c>
    </row>
    <row r="117" spans="12:26" ht="12.75">
      <c r="L117" s="107">
        <v>114</v>
      </c>
      <c r="M117" s="107" t="str">
        <f>IF(AND(Tournament!I129&lt;&gt;"",Tournament!K129&lt;&gt;""),IF(Tournament!I129&gt;Tournament!K129,Tournament!G129,""),"")</f>
        <v/>
      </c>
      <c r="N117" s="107" t="str">
        <f>IF(AND(Tournament!I129&lt;&gt;"",Tournament!K129&lt;&gt;""),IF(Tournament!I129=Tournament!K129,Tournament!G129,""),"")</f>
        <v/>
      </c>
      <c r="O117" s="107" t="str">
        <f>IF(AND(Tournament!I129&lt;&gt;"",Tournament!K129&lt;&gt;""),IF(Tournament!I129&gt;Tournament!K129,Tournament!M129,""),"")</f>
        <v/>
      </c>
      <c r="P117" s="107">
        <f>IF(AND(Tournament!I129&lt;&gt;"",Tournament!K129&lt;&gt;""),Tournament!I129,0)</f>
        <v>0</v>
      </c>
      <c r="Q117" s="107" t="str">
        <f>IF(AND(Tournament!I129&lt;&gt;"",Tournament!K129&lt;&gt;""),IF(Tournament!I129&lt;Tournament!K129,Tournament!M129,""),"")</f>
        <v/>
      </c>
      <c r="R117" s="107" t="str">
        <f>IF(AND(Tournament!I129&lt;&gt;"",Tournament!K129&lt;&gt;""),IF(Tournament!I129=Tournament!K129,Tournament!M129,""),"")</f>
        <v/>
      </c>
      <c r="S117" s="107" t="str">
        <f>IF(AND(Tournament!I129&lt;&gt;"",Tournament!K129&lt;&gt;""),IF(Tournament!I129&lt;Tournament!K129,Tournament!G129,""),"")</f>
        <v/>
      </c>
      <c r="T117" s="107">
        <f>IF(AND(Tournament!I129&lt;&gt;"",Tournament!K129&lt;&gt;""),Tournament!K129,0)</f>
        <v>0</v>
      </c>
      <c r="U117" s="107">
        <v>1</v>
      </c>
      <c r="V117" s="107">
        <v>114</v>
      </c>
      <c r="W117" s="107" t="str">
        <f>Tournament!G129</f>
        <v>Kansas City Chiefs</v>
      </c>
      <c r="X117" s="107" t="str">
        <f>IF(Tournament!I129&lt;&gt;"",Tournament!I129,"")</f>
        <v/>
      </c>
      <c r="Y117" s="107" t="str">
        <f>IF(Tournament!K129&lt;&gt;"",Tournament!K129,"")</f>
        <v/>
      </c>
      <c r="Z117" s="107" t="str">
        <f>Tournament!M129</f>
        <v>Indianapolis Colts</v>
      </c>
    </row>
    <row r="118" spans="12:26" ht="12.75">
      <c r="L118" s="107">
        <v>115</v>
      </c>
      <c r="M118" s="107" t="str">
        <f>IF(AND(Tournament!I130&lt;&gt;"",Tournament!K130&lt;&gt;""),IF(Tournament!I130&gt;Tournament!K130,Tournament!G130,""),"")</f>
        <v/>
      </c>
      <c r="N118" s="107" t="str">
        <f>IF(AND(Tournament!I130&lt;&gt;"",Tournament!K130&lt;&gt;""),IF(Tournament!I130=Tournament!K130,Tournament!G130,""),"")</f>
        <v/>
      </c>
      <c r="O118" s="107" t="str">
        <f>IF(AND(Tournament!I130&lt;&gt;"",Tournament!K130&lt;&gt;""),IF(Tournament!I130&gt;Tournament!K130,Tournament!M130,""),"")</f>
        <v/>
      </c>
      <c r="P118" s="107">
        <f>IF(AND(Tournament!I130&lt;&gt;"",Tournament!K130&lt;&gt;""),Tournament!I130,0)</f>
        <v>0</v>
      </c>
      <c r="Q118" s="107" t="str">
        <f>IF(AND(Tournament!I130&lt;&gt;"",Tournament!K130&lt;&gt;""),IF(Tournament!I130&lt;Tournament!K130,Tournament!M130,""),"")</f>
        <v/>
      </c>
      <c r="R118" s="107" t="str">
        <f>IF(AND(Tournament!I130&lt;&gt;"",Tournament!K130&lt;&gt;""),IF(Tournament!I130=Tournament!K130,Tournament!M130,""),"")</f>
        <v/>
      </c>
      <c r="S118" s="107" t="str">
        <f>IF(AND(Tournament!I130&lt;&gt;"",Tournament!K130&lt;&gt;""),IF(Tournament!I130&lt;Tournament!K130,Tournament!G130,""),"")</f>
        <v/>
      </c>
      <c r="T118" s="107">
        <f>IF(AND(Tournament!I130&lt;&gt;"",Tournament!K130&lt;&gt;""),Tournament!K130,0)</f>
        <v>0</v>
      </c>
      <c r="U118" s="107">
        <v>1</v>
      </c>
      <c r="V118" s="107">
        <v>115</v>
      </c>
      <c r="W118" s="107" t="str">
        <f>Tournament!G130</f>
        <v>Seattle Seahawks</v>
      </c>
      <c r="X118" s="107" t="str">
        <f>IF(Tournament!I130&lt;&gt;"",Tournament!I130,"")</f>
        <v/>
      </c>
      <c r="Y118" s="107" t="str">
        <f>IF(Tournament!K130&lt;&gt;"",Tournament!K130,"")</f>
        <v/>
      </c>
      <c r="Z118" s="107" t="str">
        <f>Tournament!M130</f>
        <v>New Orleans Saints</v>
      </c>
    </row>
    <row r="119" spans="12:26" ht="12.75">
      <c r="L119" s="107">
        <v>116</v>
      </c>
      <c r="M119" s="107" t="str">
        <f>IF(AND(Tournament!I131&lt;&gt;"",Tournament!K131&lt;&gt;""),IF(Tournament!I131&gt;Tournament!K131,Tournament!G131,""),"")</f>
        <v/>
      </c>
      <c r="N119" s="107" t="str">
        <f>IF(AND(Tournament!I131&lt;&gt;"",Tournament!K131&lt;&gt;""),IF(Tournament!I131=Tournament!K131,Tournament!G131,""),"")</f>
        <v/>
      </c>
      <c r="O119" s="107" t="str">
        <f>IF(AND(Tournament!I131&lt;&gt;"",Tournament!K131&lt;&gt;""),IF(Tournament!I131&gt;Tournament!K131,Tournament!M131,""),"")</f>
        <v/>
      </c>
      <c r="P119" s="107">
        <f>IF(AND(Tournament!I131&lt;&gt;"",Tournament!K131&lt;&gt;""),Tournament!I131,0)</f>
        <v>0</v>
      </c>
      <c r="Q119" s="107" t="str">
        <f>IF(AND(Tournament!I131&lt;&gt;"",Tournament!K131&lt;&gt;""),IF(Tournament!I131&lt;Tournament!K131,Tournament!M131,""),"")</f>
        <v/>
      </c>
      <c r="R119" s="107" t="str">
        <f>IF(AND(Tournament!I131&lt;&gt;"",Tournament!K131&lt;&gt;""),IF(Tournament!I131=Tournament!K131,Tournament!M131,""),"")</f>
        <v/>
      </c>
      <c r="S119" s="107" t="str">
        <f>IF(AND(Tournament!I131&lt;&gt;"",Tournament!K131&lt;&gt;""),IF(Tournament!I131&lt;Tournament!K131,Tournament!G131,""),"")</f>
        <v/>
      </c>
      <c r="T119" s="107">
        <f>IF(AND(Tournament!I131&lt;&gt;"",Tournament!K131&lt;&gt;""),Tournament!K131,0)</f>
        <v>0</v>
      </c>
      <c r="U119" s="107">
        <v>1</v>
      </c>
      <c r="V119" s="107">
        <v>116</v>
      </c>
      <c r="W119" s="107" t="str">
        <f>Tournament!G131</f>
        <v>Oakland Raiders</v>
      </c>
      <c r="X119" s="107" t="str">
        <f>IF(Tournament!I131&lt;&gt;"",Tournament!I131,"")</f>
        <v/>
      </c>
      <c r="Y119" s="107" t="str">
        <f>IF(Tournament!K131&lt;&gt;"",Tournament!K131,"")</f>
        <v/>
      </c>
      <c r="Z119" s="107" t="str">
        <f>Tournament!M131</f>
        <v>Tampa Bay Buccaneers</v>
      </c>
    </row>
    <row r="120" spans="12:26" ht="12.75">
      <c r="L120" s="107">
        <v>117</v>
      </c>
      <c r="M120" s="107" t="str">
        <f>IF(AND(Tournament!I132&lt;&gt;"",Tournament!K132&lt;&gt;""),IF(Tournament!I132&gt;Tournament!K132,Tournament!G132,""),"")</f>
        <v/>
      </c>
      <c r="N120" s="107" t="str">
        <f>IF(AND(Tournament!I132&lt;&gt;"",Tournament!K132&lt;&gt;""),IF(Tournament!I132=Tournament!K132,Tournament!G132,""),"")</f>
        <v/>
      </c>
      <c r="O120" s="107" t="str">
        <f>IF(AND(Tournament!I132&lt;&gt;"",Tournament!K132&lt;&gt;""),IF(Tournament!I132&gt;Tournament!K132,Tournament!M132,""),"")</f>
        <v/>
      </c>
      <c r="P120" s="107">
        <f>IF(AND(Tournament!I132&lt;&gt;"",Tournament!K132&lt;&gt;""),Tournament!I132,0)</f>
        <v>0</v>
      </c>
      <c r="Q120" s="107" t="str">
        <f>IF(AND(Tournament!I132&lt;&gt;"",Tournament!K132&lt;&gt;""),IF(Tournament!I132&lt;Tournament!K132,Tournament!M132,""),"")</f>
        <v/>
      </c>
      <c r="R120" s="107"/>
      <c r="S120" s="107" t="str">
        <f>IF(AND(Tournament!I132&lt;&gt;"",Tournament!K132&lt;&gt;""),IF(Tournament!I132&lt;Tournament!K132,Tournament!G132,""),"")</f>
        <v/>
      </c>
      <c r="T120" s="107">
        <f>IF(AND(Tournament!I132&lt;&gt;"",Tournament!K132&lt;&gt;""),Tournament!K132,0)</f>
        <v>0</v>
      </c>
      <c r="U120" s="107">
        <v>1</v>
      </c>
      <c r="V120" s="107">
        <v>117</v>
      </c>
      <c r="W120" s="107" t="str">
        <f>Tournament!G132</f>
        <v>San Diego Chargers</v>
      </c>
      <c r="X120" s="107" t="str">
        <f>IF(Tournament!I132&lt;&gt;"",Tournament!I132,"")</f>
        <v/>
      </c>
      <c r="Y120" s="107" t="str">
        <f>IF(Tournament!K132&lt;&gt;"",Tournament!K132,"")</f>
        <v/>
      </c>
      <c r="Z120" s="107" t="str">
        <f>Tournament!M132</f>
        <v>Denver Broncos</v>
      </c>
    </row>
    <row r="121" spans="12:26" ht="12.75">
      <c r="L121" s="107">
        <v>118</v>
      </c>
      <c r="M121" s="107" t="str">
        <f>IF(AND(Tournament!I133&lt;&gt;"",Tournament!K133&lt;&gt;""),IF(Tournament!I133&gt;Tournament!K133,Tournament!G133,""),"")</f>
        <v/>
      </c>
      <c r="N121" s="107" t="str">
        <f>IF(AND(Tournament!I133&lt;&gt;"",Tournament!K133&lt;&gt;""),IF(Tournament!I133=Tournament!K133,Tournament!G133,""),"")</f>
        <v/>
      </c>
      <c r="O121" s="107" t="str">
        <f>IF(AND(Tournament!I133&lt;&gt;"",Tournament!K133&lt;&gt;""),IF(Tournament!I133&gt;Tournament!K133,Tournament!M133,""),"")</f>
        <v/>
      </c>
      <c r="P121" s="107">
        <f>IF(AND(Tournament!I133&lt;&gt;"",Tournament!K133&lt;&gt;""),Tournament!I133,0)</f>
        <v>0</v>
      </c>
      <c r="Q121" s="107" t="str">
        <f>IF(AND(Tournament!I133&lt;&gt;"",Tournament!K133&lt;&gt;""),IF(Tournament!I133&lt;Tournament!K133,Tournament!M133,""),"")</f>
        <v/>
      </c>
      <c r="R121" s="107" t="str">
        <f>IF(AND(Tournament!I133&lt;&gt;"",Tournament!K133&lt;&gt;""),IF(Tournament!I133=Tournament!K133,Tournament!M133,""),"")</f>
        <v/>
      </c>
      <c r="S121" s="107" t="str">
        <f>IF(AND(Tournament!I133&lt;&gt;"",Tournament!K133&lt;&gt;""),IF(Tournament!I133&lt;Tournament!K133,Tournament!G133,""),"")</f>
        <v/>
      </c>
      <c r="T121" s="107">
        <f>IF(AND(Tournament!I133&lt;&gt;"",Tournament!K133&lt;&gt;""),Tournament!K133,0)</f>
        <v>0</v>
      </c>
      <c r="U121" s="107">
        <v>1</v>
      </c>
      <c r="V121" s="107">
        <v>118</v>
      </c>
      <c r="W121" s="107" t="str">
        <f>Tournament!G133</f>
        <v>Arizona Cardinals</v>
      </c>
      <c r="X121" s="107" t="str">
        <f>IF(Tournament!I133&lt;&gt;"",Tournament!I133,"")</f>
        <v/>
      </c>
      <c r="Y121" s="107" t="str">
        <f>IF(Tournament!K133&lt;&gt;"",Tournament!K133,"")</f>
        <v/>
      </c>
      <c r="Z121" s="107" t="str">
        <f>Tournament!M133</f>
        <v>Carolina Panthers</v>
      </c>
    </row>
    <row r="122" spans="12:26" ht="12.75">
      <c r="L122" s="107">
        <v>119</v>
      </c>
      <c r="M122" s="107" t="str">
        <f>IF(AND(Tournament!I134&lt;&gt;"",Tournament!K134&lt;&gt;""),IF(Tournament!I134&gt;Tournament!K134,Tournament!G134,""),"")</f>
        <v/>
      </c>
      <c r="N122" s="107" t="str">
        <f>IF(AND(Tournament!I134&lt;&gt;"",Tournament!K134&lt;&gt;""),IF(Tournament!I134=Tournament!K134,Tournament!G134,""),"")</f>
        <v/>
      </c>
      <c r="O122" s="107" t="str">
        <f>IF(AND(Tournament!I134&lt;&gt;"",Tournament!K134&lt;&gt;""),IF(Tournament!I134&gt;Tournament!K134,Tournament!M134,""),"")</f>
        <v/>
      </c>
      <c r="P122" s="107">
        <f>IF(AND(Tournament!I134&lt;&gt;"",Tournament!K134&lt;&gt;""),Tournament!I134,0)</f>
        <v>0</v>
      </c>
      <c r="Q122" s="107" t="str">
        <f>IF(AND(Tournament!I134&lt;&gt;"",Tournament!K134&lt;&gt;""),IF(Tournament!I134&lt;Tournament!K134,Tournament!M134,""),"")</f>
        <v/>
      </c>
      <c r="R122" s="107" t="str">
        <f>IF(AND(Tournament!I134&lt;&gt;"",Tournament!K134&lt;&gt;""),IF(Tournament!I134=Tournament!K134,Tournament!M134,""),"")</f>
        <v/>
      </c>
      <c r="S122" s="107" t="str">
        <f>IF(AND(Tournament!I134&lt;&gt;"",Tournament!K134&lt;&gt;""),IF(Tournament!I134&lt;Tournament!K134,Tournament!G134,""),"")</f>
        <v/>
      </c>
      <c r="T122" s="107">
        <f>IF(AND(Tournament!I134&lt;&gt;"",Tournament!K134&lt;&gt;""),Tournament!K134,0)</f>
        <v>0</v>
      </c>
      <c r="U122" s="107">
        <v>1</v>
      </c>
      <c r="V122" s="107">
        <v>119</v>
      </c>
      <c r="W122" s="107" t="str">
        <f>Tournament!G134</f>
        <v>Philadelphia Eagles</v>
      </c>
      <c r="X122" s="107" t="str">
        <f>IF(Tournament!I134&lt;&gt;"",Tournament!I134,"")</f>
        <v/>
      </c>
      <c r="Y122" s="107" t="str">
        <f>IF(Tournament!K134&lt;&gt;"",Tournament!K134,"")</f>
        <v/>
      </c>
      <c r="Z122" s="107" t="str">
        <f>Tournament!M134</f>
        <v>Dallas Cowboys</v>
      </c>
    </row>
    <row r="123" spans="12:26" ht="12.75">
      <c r="L123" s="107">
        <v>120</v>
      </c>
      <c r="M123" s="107" t="str">
        <f>IF(AND(Tournament!I135&lt;&gt;"",Tournament!K135&lt;&gt;""),IF(Tournament!I135&gt;Tournament!K135,Tournament!G135,""),"")</f>
        <v/>
      </c>
      <c r="N123" s="107" t="str">
        <f>IF(AND(Tournament!I135&lt;&gt;"",Tournament!K135&lt;&gt;""),IF(Tournament!I135=Tournament!K135,Tournament!G135,""),"")</f>
        <v/>
      </c>
      <c r="O123" s="107" t="str">
        <f>IF(AND(Tournament!I135&lt;&gt;"",Tournament!K135&lt;&gt;""),IF(Tournament!I135&gt;Tournament!K135,Tournament!M135,""),"")</f>
        <v/>
      </c>
      <c r="P123" s="107">
        <f>IF(AND(Tournament!I135&lt;&gt;"",Tournament!K135&lt;&gt;""),Tournament!I135,0)</f>
        <v>0</v>
      </c>
      <c r="Q123" s="107" t="str">
        <f>IF(AND(Tournament!I135&lt;&gt;"",Tournament!K135&lt;&gt;""),IF(Tournament!I135&lt;Tournament!K135,Tournament!M135,""),"")</f>
        <v/>
      </c>
      <c r="R123" s="107" t="str">
        <f>IF(AND(Tournament!I135&lt;&gt;"",Tournament!K135&lt;&gt;""),IF(Tournament!I135=Tournament!K135,Tournament!M135,""),"")</f>
        <v/>
      </c>
      <c r="S123" s="107" t="str">
        <f>IF(AND(Tournament!I135&lt;&gt;"",Tournament!K135&lt;&gt;""),IF(Tournament!I135&lt;Tournament!K135,Tournament!G135,""),"")</f>
        <v/>
      </c>
      <c r="T123" s="107">
        <f>IF(AND(Tournament!I135&lt;&gt;"",Tournament!K135&lt;&gt;""),Tournament!K135,0)</f>
        <v>0</v>
      </c>
      <c r="U123" s="107">
        <v>1</v>
      </c>
      <c r="V123" s="107">
        <v>120</v>
      </c>
      <c r="W123" s="107" t="str">
        <f>Tournament!G135</f>
        <v>Minnesota Vikings</v>
      </c>
      <c r="X123" s="107" t="str">
        <f>IF(Tournament!I135&lt;&gt;"",Tournament!I135,"")</f>
        <v/>
      </c>
      <c r="Y123" s="107" t="str">
        <f>IF(Tournament!K135&lt;&gt;"",Tournament!K135,"")</f>
        <v/>
      </c>
      <c r="Z123" s="107" t="str">
        <f>Tournament!M135</f>
        <v>Chicago Bears</v>
      </c>
    </row>
    <row r="124" spans="12:26" ht="12.75">
      <c r="L124" s="107">
        <v>121</v>
      </c>
      <c r="M124" s="107" t="str">
        <f>IF(AND(Tournament!I136&lt;&gt;"",Tournament!K136&lt;&gt;""),IF(Tournament!I136&gt;Tournament!K136,Tournament!G136,""),"")</f>
        <v/>
      </c>
      <c r="N124" s="107" t="str">
        <f>IF(AND(Tournament!I136&lt;&gt;"",Tournament!K136&lt;&gt;""),IF(Tournament!I136=Tournament!K136,Tournament!G136,""),"")</f>
        <v/>
      </c>
      <c r="O124" s="107" t="str">
        <f>IF(AND(Tournament!I136&lt;&gt;"",Tournament!K136&lt;&gt;""),IF(Tournament!I136&gt;Tournament!K136,Tournament!M136,""),"")</f>
        <v/>
      </c>
      <c r="P124" s="107">
        <f>IF(AND(Tournament!I136&lt;&gt;"",Tournament!K136&lt;&gt;""),Tournament!I136,0)</f>
        <v>0</v>
      </c>
      <c r="Q124" s="107" t="str">
        <f>IF(AND(Tournament!I136&lt;&gt;"",Tournament!K136&lt;&gt;""),IF(Tournament!I136&lt;Tournament!K136,Tournament!M136,""),"")</f>
        <v/>
      </c>
      <c r="R124" s="107"/>
      <c r="S124" s="107" t="str">
        <f>IF(AND(Tournament!I136&lt;&gt;"",Tournament!K136&lt;&gt;""),IF(Tournament!I136&lt;Tournament!K136,Tournament!G136,""),"")</f>
        <v/>
      </c>
      <c r="T124" s="107">
        <f>IF(AND(Tournament!I136&lt;&gt;"",Tournament!K136&lt;&gt;""),Tournament!K136,0)</f>
        <v>0</v>
      </c>
      <c r="U124" s="107">
        <v>1</v>
      </c>
      <c r="V124" s="107">
        <v>121</v>
      </c>
      <c r="W124" s="107" t="str">
        <f>Tournament!G136</f>
        <v>Atlanta Falcons</v>
      </c>
      <c r="X124" s="107" t="str">
        <f>IF(Tournament!I136&lt;&gt;"",Tournament!I136,"")</f>
        <v/>
      </c>
      <c r="Y124" s="107" t="str">
        <f>IF(Tournament!K136&lt;&gt;"",Tournament!K136,"")</f>
        <v/>
      </c>
      <c r="Z124" s="107" t="str">
        <f>Tournament!M136</f>
        <v>Tampa Bay Buccaneers</v>
      </c>
    </row>
    <row r="125" spans="12:26" ht="12.75">
      <c r="L125" s="107">
        <v>122</v>
      </c>
      <c r="M125" s="107" t="str">
        <f>IF(AND(Tournament!I137&lt;&gt;"",Tournament!K137&lt;&gt;""),IF(Tournament!I137&gt;Tournament!K137,Tournament!G137,""),"")</f>
        <v/>
      </c>
      <c r="N125" s="107" t="str">
        <f>IF(AND(Tournament!I137&lt;&gt;"",Tournament!K137&lt;&gt;""),IF(Tournament!I137=Tournament!K137,Tournament!G137,""),"")</f>
        <v/>
      </c>
      <c r="O125" s="107" t="str">
        <f>IF(AND(Tournament!I137&lt;&gt;"",Tournament!K137&lt;&gt;""),IF(Tournament!I137&gt;Tournament!K137,Tournament!M137,""),"")</f>
        <v/>
      </c>
      <c r="P125" s="107">
        <f>IF(AND(Tournament!I137&lt;&gt;"",Tournament!K137&lt;&gt;""),Tournament!I137,0)</f>
        <v>0</v>
      </c>
      <c r="Q125" s="107" t="str">
        <f>IF(AND(Tournament!I137&lt;&gt;"",Tournament!K137&lt;&gt;""),IF(Tournament!I137&lt;Tournament!K137,Tournament!M137,""),"")</f>
        <v/>
      </c>
      <c r="R125" s="107" t="str">
        <f>IF(AND(Tournament!I137&lt;&gt;"",Tournament!K137&lt;&gt;""),IF(Tournament!I137=Tournament!K137,Tournament!M137,""),"")</f>
        <v/>
      </c>
      <c r="S125" s="107" t="str">
        <f>IF(AND(Tournament!I137&lt;&gt;"",Tournament!K137&lt;&gt;""),IF(Tournament!I137&lt;Tournament!K137,Tournament!G137,""),"")</f>
        <v/>
      </c>
      <c r="T125" s="107">
        <f>IF(AND(Tournament!I137&lt;&gt;"",Tournament!K137&lt;&gt;""),Tournament!K137,0)</f>
        <v>0</v>
      </c>
      <c r="U125" s="107">
        <v>1</v>
      </c>
      <c r="V125" s="107">
        <v>122</v>
      </c>
      <c r="W125" s="107" t="str">
        <f>Tournament!G137</f>
        <v>Pittsburgh Steelers</v>
      </c>
      <c r="X125" s="107" t="str">
        <f>IF(Tournament!I137&lt;&gt;"",Tournament!I137,"")</f>
        <v/>
      </c>
      <c r="Y125" s="107" t="str">
        <f>IF(Tournament!K137&lt;&gt;"",Tournament!K137,"")</f>
        <v/>
      </c>
      <c r="Z125" s="107" t="str">
        <f>Tournament!M137</f>
        <v>Baltimore Ravens</v>
      </c>
    </row>
    <row r="126" spans="12:26" ht="12.75">
      <c r="L126" s="107">
        <v>123</v>
      </c>
      <c r="M126" s="107" t="str">
        <f>IF(AND(Tournament!I138&lt;&gt;"",Tournament!K138&lt;&gt;""),IF(Tournament!I138&gt;Tournament!K138,Tournament!G138,""),"")</f>
        <v/>
      </c>
      <c r="N126" s="107" t="str">
        <f>IF(AND(Tournament!I138&lt;&gt;"",Tournament!K138&lt;&gt;""),IF(Tournament!I138=Tournament!K138,Tournament!G138,""),"")</f>
        <v/>
      </c>
      <c r="O126" s="107" t="str">
        <f>IF(AND(Tournament!I138&lt;&gt;"",Tournament!K138&lt;&gt;""),IF(Tournament!I138&gt;Tournament!K138,Tournament!M138,""),"")</f>
        <v/>
      </c>
      <c r="P126" s="107">
        <f>IF(AND(Tournament!I138&lt;&gt;"",Tournament!K138&lt;&gt;""),Tournament!I138,0)</f>
        <v>0</v>
      </c>
      <c r="Q126" s="107" t="str">
        <f>IF(AND(Tournament!I138&lt;&gt;"",Tournament!K138&lt;&gt;""),IF(Tournament!I138&lt;Tournament!K138,Tournament!M138,""),"")</f>
        <v/>
      </c>
      <c r="R126" s="107" t="str">
        <f>IF(AND(Tournament!I138&lt;&gt;"",Tournament!K138&lt;&gt;""),IF(Tournament!I138=Tournament!K138,Tournament!M138,""),"")</f>
        <v/>
      </c>
      <c r="S126" s="107" t="str">
        <f>IF(AND(Tournament!I138&lt;&gt;"",Tournament!K138&lt;&gt;""),IF(Tournament!I138&lt;Tournament!K138,Tournament!G138,""),"")</f>
        <v/>
      </c>
      <c r="T126" s="107">
        <f>IF(AND(Tournament!I138&lt;&gt;"",Tournament!K138&lt;&gt;""),Tournament!K138,0)</f>
        <v>0</v>
      </c>
      <c r="U126" s="107">
        <v>1</v>
      </c>
      <c r="V126" s="107">
        <v>123</v>
      </c>
      <c r="W126" s="107" t="str">
        <f>Tournament!G138</f>
        <v>Dallas Cowboys</v>
      </c>
      <c r="X126" s="107" t="str">
        <f>IF(Tournament!I138&lt;&gt;"",Tournament!I138,"")</f>
        <v/>
      </c>
      <c r="Y126" s="107" t="str">
        <f>IF(Tournament!K138&lt;&gt;"",Tournament!K138,"")</f>
        <v/>
      </c>
      <c r="Z126" s="107" t="str">
        <f>Tournament!M138</f>
        <v>Cleveland Browns</v>
      </c>
    </row>
    <row r="127" spans="12:26" ht="12.75">
      <c r="L127" s="107">
        <v>124</v>
      </c>
      <c r="M127" s="107" t="str">
        <f>IF(AND(Tournament!I139&lt;&gt;"",Tournament!K139&lt;&gt;""),IF(Tournament!I139&gt;Tournament!K139,Tournament!G139,""),"")</f>
        <v/>
      </c>
      <c r="N127" s="107" t="str">
        <f>IF(AND(Tournament!I139&lt;&gt;"",Tournament!K139&lt;&gt;""),IF(Tournament!I139=Tournament!K139,Tournament!G139,""),"")</f>
        <v/>
      </c>
      <c r="O127" s="107" t="str">
        <f>IF(AND(Tournament!I139&lt;&gt;"",Tournament!K139&lt;&gt;""),IF(Tournament!I139&gt;Tournament!K139,Tournament!M139,""),"")</f>
        <v/>
      </c>
      <c r="P127" s="107">
        <f>IF(AND(Tournament!I139&lt;&gt;"",Tournament!K139&lt;&gt;""),Tournament!I139,0)</f>
        <v>0</v>
      </c>
      <c r="Q127" s="107" t="str">
        <f>IF(AND(Tournament!I139&lt;&gt;"",Tournament!K139&lt;&gt;""),IF(Tournament!I139&lt;Tournament!K139,Tournament!M139,""),"")</f>
        <v/>
      </c>
      <c r="R127" s="107" t="str">
        <f>IF(AND(Tournament!I139&lt;&gt;"",Tournament!K139&lt;&gt;""),IF(Tournament!I139=Tournament!K139,Tournament!M139,""),"")</f>
        <v/>
      </c>
      <c r="S127" s="107" t="str">
        <f>IF(AND(Tournament!I139&lt;&gt;"",Tournament!K139&lt;&gt;""),IF(Tournament!I139&lt;Tournament!K139,Tournament!G139,""),"")</f>
        <v/>
      </c>
      <c r="T127" s="107">
        <f>IF(AND(Tournament!I139&lt;&gt;"",Tournament!K139&lt;&gt;""),Tournament!K139,0)</f>
        <v>0</v>
      </c>
      <c r="U127" s="107">
        <v>1</v>
      </c>
      <c r="V127" s="107">
        <v>124</v>
      </c>
      <c r="W127" s="107" t="str">
        <f>Tournament!G139</f>
        <v>Jacksonville Jaguars</v>
      </c>
      <c r="X127" s="107" t="str">
        <f>IF(Tournament!I139&lt;&gt;"",Tournament!I139,"")</f>
        <v/>
      </c>
      <c r="Y127" s="107" t="str">
        <f>IF(Tournament!K139&lt;&gt;"",Tournament!K139,"")</f>
        <v/>
      </c>
      <c r="Z127" s="107" t="str">
        <f>Tournament!M139</f>
        <v>Kansas City Chiefs</v>
      </c>
    </row>
    <row r="128" spans="12:26" ht="12.75">
      <c r="L128" s="107">
        <v>125</v>
      </c>
      <c r="M128" s="107" t="str">
        <f>IF(AND(Tournament!I140&lt;&gt;"",Tournament!K140&lt;&gt;""),IF(Tournament!I140&gt;Tournament!K140,Tournament!G140,""),"")</f>
        <v/>
      </c>
      <c r="N128" s="107" t="str">
        <f>IF(AND(Tournament!I140&lt;&gt;"",Tournament!K140&lt;&gt;""),IF(Tournament!I140=Tournament!K140,Tournament!G140,""),"")</f>
        <v/>
      </c>
      <c r="O128" s="107" t="str">
        <f>IF(AND(Tournament!I140&lt;&gt;"",Tournament!K140&lt;&gt;""),IF(Tournament!I140&gt;Tournament!K140,Tournament!M140,""),"")</f>
        <v/>
      </c>
      <c r="P128" s="107">
        <f>IF(AND(Tournament!I140&lt;&gt;"",Tournament!K140&lt;&gt;""),Tournament!I140,0)</f>
        <v>0</v>
      </c>
      <c r="Q128" s="107" t="str">
        <f>IF(AND(Tournament!I140&lt;&gt;"",Tournament!K140&lt;&gt;""),IF(Tournament!I140&lt;Tournament!K140,Tournament!M140,""),"")</f>
        <v/>
      </c>
      <c r="R128" s="107"/>
      <c r="S128" s="107" t="str">
        <f>IF(AND(Tournament!I140&lt;&gt;"",Tournament!K140&lt;&gt;""),IF(Tournament!I140&lt;Tournament!K140,Tournament!G140,""),"")</f>
        <v/>
      </c>
      <c r="T128" s="107">
        <f>IF(AND(Tournament!I140&lt;&gt;"",Tournament!K140&lt;&gt;""),Tournament!K140,0)</f>
        <v>0</v>
      </c>
      <c r="U128" s="107">
        <v>1</v>
      </c>
      <c r="V128" s="107">
        <v>125</v>
      </c>
      <c r="W128" s="107" t="str">
        <f>Tournament!G140</f>
        <v>New York Jets</v>
      </c>
      <c r="X128" s="107" t="str">
        <f>IF(Tournament!I140&lt;&gt;"",Tournament!I140,"")</f>
        <v/>
      </c>
      <c r="Y128" s="107" t="str">
        <f>IF(Tournament!K140&lt;&gt;"",Tournament!K140,"")</f>
        <v/>
      </c>
      <c r="Z128" s="107" t="str">
        <f>Tournament!M140</f>
        <v>Miami Dolphins</v>
      </c>
    </row>
    <row r="129" spans="12:26" ht="12.75">
      <c r="L129" s="107">
        <v>126</v>
      </c>
      <c r="M129" s="107" t="str">
        <f>IF(AND(Tournament!I141&lt;&gt;"",Tournament!K141&lt;&gt;""),IF(Tournament!I141&gt;Tournament!K141,Tournament!G141,""),"")</f>
        <v/>
      </c>
      <c r="N129" s="107" t="str">
        <f>IF(AND(Tournament!I141&lt;&gt;"",Tournament!K141&lt;&gt;""),IF(Tournament!I141=Tournament!K141,Tournament!G141,""),"")</f>
        <v/>
      </c>
      <c r="O129" s="107" t="str">
        <f>IF(AND(Tournament!I141&lt;&gt;"",Tournament!K141&lt;&gt;""),IF(Tournament!I141&gt;Tournament!K141,Tournament!M141,""),"")</f>
        <v/>
      </c>
      <c r="P129" s="107">
        <f>IF(AND(Tournament!I141&lt;&gt;"",Tournament!K141&lt;&gt;""),Tournament!I141,0)</f>
        <v>0</v>
      </c>
      <c r="Q129" s="107" t="str">
        <f>IF(AND(Tournament!I141&lt;&gt;"",Tournament!K141&lt;&gt;""),IF(Tournament!I141&lt;Tournament!K141,Tournament!M141,""),"")</f>
        <v/>
      </c>
      <c r="R129" s="107" t="str">
        <f>IF(AND(Tournament!I141&lt;&gt;"",Tournament!K141&lt;&gt;""),IF(Tournament!I141=Tournament!K141,Tournament!M141,""),"")</f>
        <v/>
      </c>
      <c r="S129" s="107" t="str">
        <f>IF(AND(Tournament!I141&lt;&gt;"",Tournament!K141&lt;&gt;""),IF(Tournament!I141&lt;Tournament!K141,Tournament!G141,""),"")</f>
        <v/>
      </c>
      <c r="T129" s="107">
        <f>IF(AND(Tournament!I141&lt;&gt;"",Tournament!K141&lt;&gt;""),Tournament!K141,0)</f>
        <v>0</v>
      </c>
      <c r="U129" s="107">
        <v>1</v>
      </c>
      <c r="V129" s="107">
        <v>126</v>
      </c>
      <c r="W129" s="107" t="str">
        <f>Tournament!G141</f>
        <v>Detroit Lions</v>
      </c>
      <c r="X129" s="107" t="str">
        <f>IF(Tournament!I141&lt;&gt;"",Tournament!I141,"")</f>
        <v/>
      </c>
      <c r="Y129" s="107" t="str">
        <f>IF(Tournament!K141&lt;&gt;"",Tournament!K141,"")</f>
        <v/>
      </c>
      <c r="Z129" s="107" t="str">
        <f>Tournament!M141</f>
        <v>Minnesota Vikings</v>
      </c>
    </row>
    <row r="130" spans="12:26" ht="12.75">
      <c r="L130" s="107">
        <v>127</v>
      </c>
      <c r="M130" s="107" t="str">
        <f>IF(AND(Tournament!I142&lt;&gt;"",Tournament!K142&lt;&gt;""),IF(Tournament!I142&gt;Tournament!K142,Tournament!G142,""),"")</f>
        <v/>
      </c>
      <c r="N130" s="107" t="str">
        <f>IF(AND(Tournament!I142&lt;&gt;"",Tournament!K142&lt;&gt;""),IF(Tournament!I142=Tournament!K142,Tournament!G142,""),"")</f>
        <v/>
      </c>
      <c r="O130" s="107" t="str">
        <f>IF(AND(Tournament!I142&lt;&gt;"",Tournament!K142&lt;&gt;""),IF(Tournament!I142&gt;Tournament!K142,Tournament!M142,""),"")</f>
        <v/>
      </c>
      <c r="P130" s="107">
        <f>IF(AND(Tournament!I142&lt;&gt;"",Tournament!K142&lt;&gt;""),Tournament!I142,0)</f>
        <v>0</v>
      </c>
      <c r="Q130" s="107" t="str">
        <f>IF(AND(Tournament!I142&lt;&gt;"",Tournament!K142&lt;&gt;""),IF(Tournament!I142&lt;Tournament!K142,Tournament!M142,""),"")</f>
        <v/>
      </c>
      <c r="R130" s="107" t="str">
        <f>IF(AND(Tournament!I142&lt;&gt;"",Tournament!K142&lt;&gt;""),IF(Tournament!I142=Tournament!K142,Tournament!M142,""),"")</f>
        <v/>
      </c>
      <c r="S130" s="107" t="str">
        <f>IF(AND(Tournament!I142&lt;&gt;"",Tournament!K142&lt;&gt;""),IF(Tournament!I142&lt;Tournament!K142,Tournament!G142,""),"")</f>
        <v/>
      </c>
      <c r="T130" s="107">
        <f>IF(AND(Tournament!I142&lt;&gt;"",Tournament!K142&lt;&gt;""),Tournament!K142,0)</f>
        <v>0</v>
      </c>
      <c r="U130" s="107">
        <v>1</v>
      </c>
      <c r="V130" s="107">
        <v>127</v>
      </c>
      <c r="W130" s="107" t="str">
        <f>Tournament!G142</f>
        <v>Philadelphia Eagles</v>
      </c>
      <c r="X130" s="107" t="str">
        <f>IF(Tournament!I142&lt;&gt;"",Tournament!I142,"")</f>
        <v/>
      </c>
      <c r="Y130" s="107" t="str">
        <f>IF(Tournament!K142&lt;&gt;"",Tournament!K142,"")</f>
        <v/>
      </c>
      <c r="Z130" s="107" t="str">
        <f>Tournament!M142</f>
        <v>New York Giants</v>
      </c>
    </row>
    <row r="131" spans="12:26" ht="12.75">
      <c r="L131" s="107">
        <v>128</v>
      </c>
      <c r="M131" s="107" t="str">
        <f>IF(AND(Tournament!I143&lt;&gt;"",Tournament!K143&lt;&gt;""),IF(Tournament!I143&gt;Tournament!K143,Tournament!G143,""),"")</f>
        <v/>
      </c>
      <c r="N131" s="107" t="str">
        <f>IF(AND(Tournament!I143&lt;&gt;"",Tournament!K143&lt;&gt;""),IF(Tournament!I143=Tournament!K143,Tournament!G143,""),"")</f>
        <v/>
      </c>
      <c r="O131" s="107" t="str">
        <f>IF(AND(Tournament!I143&lt;&gt;"",Tournament!K143&lt;&gt;""),IF(Tournament!I143&gt;Tournament!K143,Tournament!M143,""),"")</f>
        <v/>
      </c>
      <c r="P131" s="107">
        <f>IF(AND(Tournament!I143&lt;&gt;"",Tournament!K143&lt;&gt;""),Tournament!I143,0)</f>
        <v>0</v>
      </c>
      <c r="Q131" s="107" t="str">
        <f>IF(AND(Tournament!I143&lt;&gt;"",Tournament!K143&lt;&gt;""),IF(Tournament!I143&lt;Tournament!K143,Tournament!M143,""),"")</f>
        <v/>
      </c>
      <c r="R131" s="107" t="str">
        <f>IF(AND(Tournament!I143&lt;&gt;"",Tournament!K143&lt;&gt;""),IF(Tournament!I143=Tournament!K143,Tournament!M143,""),"")</f>
        <v/>
      </c>
      <c r="S131" s="107" t="str">
        <f>IF(AND(Tournament!I143&lt;&gt;"",Tournament!K143&lt;&gt;""),IF(Tournament!I143&lt;Tournament!K143,Tournament!G143,""),"")</f>
        <v/>
      </c>
      <c r="T131" s="107">
        <f>IF(AND(Tournament!I143&lt;&gt;"",Tournament!K143&lt;&gt;""),Tournament!K143,0)</f>
        <v>0</v>
      </c>
      <c r="U131" s="107">
        <v>1</v>
      </c>
      <c r="V131" s="107">
        <v>128</v>
      </c>
      <c r="W131" s="107" t="str">
        <f>Tournament!G143</f>
        <v>Carolina Panthers</v>
      </c>
      <c r="X131" s="107" t="str">
        <f>IF(Tournament!I143&lt;&gt;"",Tournament!I143,"")</f>
        <v/>
      </c>
      <c r="Y131" s="107" t="str">
        <f>IF(Tournament!K143&lt;&gt;"",Tournament!K143,"")</f>
        <v/>
      </c>
      <c r="Z131" s="107" t="str">
        <f>Tournament!M143</f>
        <v>Los Angeles Rams</v>
      </c>
    </row>
    <row r="132" spans="12:26" ht="12.75">
      <c r="L132" s="107">
        <v>129</v>
      </c>
      <c r="M132" s="107" t="str">
        <f>IF(AND(Tournament!I144&lt;&gt;"",Tournament!K144&lt;&gt;""),IF(Tournament!I144&gt;Tournament!K144,Tournament!G144,""),"")</f>
        <v/>
      </c>
      <c r="N132" s="107" t="str">
        <f>IF(AND(Tournament!I144&lt;&gt;"",Tournament!K144&lt;&gt;""),IF(Tournament!I144=Tournament!K144,Tournament!G144,""),"")</f>
        <v/>
      </c>
      <c r="O132" s="107" t="str">
        <f>IF(AND(Tournament!I144&lt;&gt;"",Tournament!K144&lt;&gt;""),IF(Tournament!I144&gt;Tournament!K144,Tournament!M144,""),"")</f>
        <v/>
      </c>
      <c r="P132" s="107">
        <f>IF(AND(Tournament!I144&lt;&gt;"",Tournament!K144&lt;&gt;""),Tournament!I144,0)</f>
        <v>0</v>
      </c>
      <c r="Q132" s="107" t="str">
        <f>IF(AND(Tournament!I144&lt;&gt;"",Tournament!K144&lt;&gt;""),IF(Tournament!I144&lt;Tournament!K144,Tournament!M144,""),"")</f>
        <v/>
      </c>
      <c r="R132" s="107"/>
      <c r="S132" s="107" t="str">
        <f>IF(AND(Tournament!I144&lt;&gt;"",Tournament!K144&lt;&gt;""),IF(Tournament!I144&lt;Tournament!K144,Tournament!G144,""),"")</f>
        <v/>
      </c>
      <c r="T132" s="107">
        <f>IF(AND(Tournament!I144&lt;&gt;"",Tournament!K144&lt;&gt;""),Tournament!K144,0)</f>
        <v>0</v>
      </c>
      <c r="U132" s="107">
        <v>1</v>
      </c>
      <c r="V132" s="107">
        <v>129</v>
      </c>
      <c r="W132" s="107" t="str">
        <f>Tournament!G144</f>
        <v>New Orleans Saints</v>
      </c>
      <c r="X132" s="107" t="str">
        <f>IF(Tournament!I144&lt;&gt;"",Tournament!I144,"")</f>
        <v/>
      </c>
      <c r="Y132" s="107" t="str">
        <f>IF(Tournament!K144&lt;&gt;"",Tournament!K144,"")</f>
        <v/>
      </c>
      <c r="Z132" s="107" t="str">
        <f>Tournament!M144</f>
        <v>S. F. 49ers</v>
      </c>
    </row>
    <row r="133" spans="12:26" ht="12.75">
      <c r="L133" s="107">
        <v>130</v>
      </c>
      <c r="M133" s="107" t="str">
        <f>IF(AND(Tournament!I145&lt;&gt;"",Tournament!K145&lt;&gt;""),IF(Tournament!I145&gt;Tournament!K145,Tournament!G145,""),"")</f>
        <v/>
      </c>
      <c r="N133" s="107" t="str">
        <f>IF(AND(Tournament!I145&lt;&gt;"",Tournament!K145&lt;&gt;""),IF(Tournament!I145=Tournament!K145,Tournament!G145,""),"")</f>
        <v/>
      </c>
      <c r="O133" s="107" t="str">
        <f>IF(AND(Tournament!I145&lt;&gt;"",Tournament!K145&lt;&gt;""),IF(Tournament!I145&gt;Tournament!K145,Tournament!M145,""),"")</f>
        <v/>
      </c>
      <c r="P133" s="107">
        <f>IF(AND(Tournament!I145&lt;&gt;"",Tournament!K145&lt;&gt;""),Tournament!I145,0)</f>
        <v>0</v>
      </c>
      <c r="Q133" s="107" t="str">
        <f>IF(AND(Tournament!I145&lt;&gt;"",Tournament!K145&lt;&gt;""),IF(Tournament!I145&lt;Tournament!K145,Tournament!M145,""),"")</f>
        <v/>
      </c>
      <c r="R133" s="107" t="str">
        <f>IF(AND(Tournament!I145&lt;&gt;"",Tournament!K145&lt;&gt;""),IF(Tournament!I145=Tournament!K145,Tournament!M145,""),"")</f>
        <v/>
      </c>
      <c r="S133" s="107" t="str">
        <f>IF(AND(Tournament!I145&lt;&gt;"",Tournament!K145&lt;&gt;""),IF(Tournament!I145&lt;Tournament!K145,Tournament!G145,""),"")</f>
        <v/>
      </c>
      <c r="T133" s="107">
        <f>IF(AND(Tournament!I145&lt;&gt;"",Tournament!K145&lt;&gt;""),Tournament!K145,0)</f>
        <v>0</v>
      </c>
      <c r="U133" s="107">
        <v>1</v>
      </c>
      <c r="V133" s="107">
        <v>130</v>
      </c>
      <c r="W133" s="107" t="str">
        <f>Tournament!G145</f>
        <v>Indianapolis Colts</v>
      </c>
      <c r="X133" s="107" t="str">
        <f>IF(Tournament!I145&lt;&gt;"",Tournament!I145,"")</f>
        <v/>
      </c>
      <c r="Y133" s="107" t="str">
        <f>IF(Tournament!K145&lt;&gt;"",Tournament!K145,"")</f>
        <v/>
      </c>
      <c r="Z133" s="107" t="str">
        <f>Tournament!M145</f>
        <v>Green Bay Packers</v>
      </c>
    </row>
    <row r="134" spans="12:26" ht="12.75">
      <c r="L134" s="107">
        <v>131</v>
      </c>
      <c r="M134" s="107" t="str">
        <f>IF(AND(Tournament!I146&lt;&gt;"",Tournament!K146&lt;&gt;""),IF(Tournament!I146&gt;Tournament!K146,Tournament!G146,""),"")</f>
        <v/>
      </c>
      <c r="N134" s="107" t="str">
        <f>IF(AND(Tournament!I146&lt;&gt;"",Tournament!K146&lt;&gt;""),IF(Tournament!I146=Tournament!K146,Tournament!G146,""),"")</f>
        <v/>
      </c>
      <c r="O134" s="107" t="str">
        <f>IF(AND(Tournament!I146&lt;&gt;"",Tournament!K146&lt;&gt;""),IF(Tournament!I146&gt;Tournament!K146,Tournament!M146,""),"")</f>
        <v/>
      </c>
      <c r="P134" s="107">
        <f>IF(AND(Tournament!I146&lt;&gt;"",Tournament!K146&lt;&gt;""),Tournament!I146,0)</f>
        <v>0</v>
      </c>
      <c r="Q134" s="107" t="str">
        <f>IF(AND(Tournament!I146&lt;&gt;"",Tournament!K146&lt;&gt;""),IF(Tournament!I146&lt;Tournament!K146,Tournament!M146,""),"")</f>
        <v/>
      </c>
      <c r="R134" s="107" t="str">
        <f>IF(AND(Tournament!I146&lt;&gt;"",Tournament!K146&lt;&gt;""),IF(Tournament!I146=Tournament!K146,Tournament!M146,""),"")</f>
        <v/>
      </c>
      <c r="S134" s="107" t="str">
        <f>IF(AND(Tournament!I146&lt;&gt;"",Tournament!K146&lt;&gt;""),IF(Tournament!I146&lt;Tournament!K146,Tournament!G146,""),"")</f>
        <v/>
      </c>
      <c r="T134" s="107">
        <f>IF(AND(Tournament!I146&lt;&gt;"",Tournament!K146&lt;&gt;""),Tournament!K146,0)</f>
        <v>0</v>
      </c>
      <c r="U134" s="107">
        <v>1</v>
      </c>
      <c r="V134" s="107">
        <v>131</v>
      </c>
      <c r="W134" s="107" t="str">
        <f>Tournament!G146</f>
        <v>tennessee Titans</v>
      </c>
      <c r="X134" s="107" t="str">
        <f>IF(Tournament!I146&lt;&gt;"",Tournament!I146,"")</f>
        <v/>
      </c>
      <c r="Y134" s="107" t="str">
        <f>IF(Tournament!K146&lt;&gt;"",Tournament!K146,"")</f>
        <v/>
      </c>
      <c r="Z134" s="107" t="str">
        <f>Tournament!M146</f>
        <v>San Diego Chargers</v>
      </c>
    </row>
    <row r="135" spans="12:26" ht="12.75">
      <c r="L135" s="107">
        <v>132</v>
      </c>
      <c r="M135" s="107" t="str">
        <f>IF(AND(Tournament!I147&lt;&gt;"",Tournament!K147&lt;&gt;""),IF(Tournament!I147&gt;Tournament!K147,Tournament!G147,""),"")</f>
        <v/>
      </c>
      <c r="N135" s="107" t="str">
        <f>IF(AND(Tournament!I147&lt;&gt;"",Tournament!K147&lt;&gt;""),IF(Tournament!I147=Tournament!K147,Tournament!G147,""),"")</f>
        <v/>
      </c>
      <c r="O135" s="107" t="str">
        <f>IF(AND(Tournament!I147&lt;&gt;"",Tournament!K147&lt;&gt;""),IF(Tournament!I147&gt;Tournament!K147,Tournament!M147,""),"")</f>
        <v/>
      </c>
      <c r="P135" s="107">
        <f>IF(AND(Tournament!I147&lt;&gt;"",Tournament!K147&lt;&gt;""),Tournament!I147,0)</f>
        <v>0</v>
      </c>
      <c r="Q135" s="107" t="str">
        <f>IF(AND(Tournament!I147&lt;&gt;"",Tournament!K147&lt;&gt;""),IF(Tournament!I147&lt;Tournament!K147,Tournament!M147,""),"")</f>
        <v/>
      </c>
      <c r="R135" s="107" t="str">
        <f>IF(AND(Tournament!I147&lt;&gt;"",Tournament!K147&lt;&gt;""),IF(Tournament!I147=Tournament!K147,Tournament!M147,""),"")</f>
        <v/>
      </c>
      <c r="S135" s="107" t="str">
        <f>IF(AND(Tournament!I147&lt;&gt;"",Tournament!K147&lt;&gt;""),IF(Tournament!I147&lt;Tournament!K147,Tournament!G147,""),"")</f>
        <v/>
      </c>
      <c r="T135" s="107">
        <f>IF(AND(Tournament!I147&lt;&gt;"",Tournament!K147&lt;&gt;""),Tournament!K147,0)</f>
        <v>0</v>
      </c>
      <c r="U135" s="107">
        <v>1</v>
      </c>
      <c r="V135" s="107">
        <v>132</v>
      </c>
      <c r="W135" s="107" t="str">
        <f>Tournament!G147</f>
        <v>Denver Broncos</v>
      </c>
      <c r="X135" s="107" t="str">
        <f>IF(Tournament!I147&lt;&gt;"",Tournament!I147,"")</f>
        <v/>
      </c>
      <c r="Y135" s="107" t="str">
        <f>IF(Tournament!K147&lt;&gt;"",Tournament!K147,"")</f>
        <v/>
      </c>
      <c r="Z135" s="107" t="str">
        <f>Tournament!M147</f>
        <v>Oakland Raiders</v>
      </c>
    </row>
    <row r="136" spans="12:26" ht="12.75">
      <c r="L136" s="107">
        <v>133</v>
      </c>
      <c r="M136" s="107" t="str">
        <f>IF(AND(Tournament!I148&lt;&gt;"",Tournament!K148&lt;&gt;""),IF(Tournament!I148&gt;Tournament!K148,Tournament!G148,""),"")</f>
        <v/>
      </c>
      <c r="N136" s="107" t="str">
        <f>IF(AND(Tournament!I148&lt;&gt;"",Tournament!K148&lt;&gt;""),IF(Tournament!I148=Tournament!K148,Tournament!G148,""),"")</f>
        <v/>
      </c>
      <c r="O136" s="107" t="str">
        <f>IF(AND(Tournament!I148&lt;&gt;"",Tournament!K148&lt;&gt;""),IF(Tournament!I148&gt;Tournament!K148,Tournament!M148,""),"")</f>
        <v/>
      </c>
      <c r="P136" s="107">
        <f>IF(AND(Tournament!I148&lt;&gt;"",Tournament!K148&lt;&gt;""),Tournament!I148,0)</f>
        <v>0</v>
      </c>
      <c r="Q136" s="107" t="str">
        <f>IF(AND(Tournament!I148&lt;&gt;"",Tournament!K148&lt;&gt;""),IF(Tournament!I148&lt;Tournament!K148,Tournament!M148,""),"")</f>
        <v/>
      </c>
      <c r="R136" s="107"/>
      <c r="S136" s="107" t="str">
        <f>IF(AND(Tournament!I148&lt;&gt;"",Tournament!K148&lt;&gt;""),IF(Tournament!I148&lt;Tournament!K148,Tournament!G148,""),"")</f>
        <v/>
      </c>
      <c r="T136" s="107">
        <f>IF(AND(Tournament!I148&lt;&gt;"",Tournament!K148&lt;&gt;""),Tournament!K148,0)</f>
        <v>0</v>
      </c>
      <c r="U136" s="107">
        <v>1</v>
      </c>
      <c r="V136" s="107">
        <v>133</v>
      </c>
      <c r="W136" s="107" t="str">
        <f>Tournament!G148</f>
        <v>Buffalo Bills</v>
      </c>
      <c r="X136" s="107" t="str">
        <f>IF(Tournament!I148&lt;&gt;"",Tournament!I148,"")</f>
        <v/>
      </c>
      <c r="Y136" s="107" t="str">
        <f>IF(Tournament!K148&lt;&gt;"",Tournament!K148,"")</f>
        <v/>
      </c>
      <c r="Z136" s="107" t="str">
        <f>Tournament!M148</f>
        <v>Seattle Seahawks</v>
      </c>
    </row>
    <row r="137" spans="12:26" ht="12.75">
      <c r="L137" s="107">
        <v>134</v>
      </c>
      <c r="M137" s="107" t="str">
        <f>IF(AND(Tournament!I149&lt;&gt;"",Tournament!K149&lt;&gt;""),IF(Tournament!I149&gt;Tournament!K149,Tournament!G149,""),"")</f>
        <v/>
      </c>
      <c r="N137" s="107" t="str">
        <f>IF(AND(Tournament!I149&lt;&gt;"",Tournament!K149&lt;&gt;""),IF(Tournament!I149=Tournament!K149,Tournament!G149,""),"")</f>
        <v/>
      </c>
      <c r="O137" s="107" t="str">
        <f>IF(AND(Tournament!I149&lt;&gt;"",Tournament!K149&lt;&gt;""),IF(Tournament!I149&gt;Tournament!K149,Tournament!M149,""),"")</f>
        <v/>
      </c>
      <c r="P137" s="107">
        <f>IF(AND(Tournament!I149&lt;&gt;"",Tournament!K149&lt;&gt;""),Tournament!I149,0)</f>
        <v>0</v>
      </c>
      <c r="Q137" s="107" t="str">
        <f>IF(AND(Tournament!I149&lt;&gt;"",Tournament!K149&lt;&gt;""),IF(Tournament!I149&lt;Tournament!K149,Tournament!M149,""),"")</f>
        <v/>
      </c>
      <c r="R137" s="107" t="str">
        <f>IF(AND(Tournament!I149&lt;&gt;"",Tournament!K149&lt;&gt;""),IF(Tournament!I149=Tournament!K149,Tournament!M149,""),"")</f>
        <v/>
      </c>
      <c r="S137" s="107" t="str">
        <f>IF(AND(Tournament!I149&lt;&gt;"",Tournament!K149&lt;&gt;""),IF(Tournament!I149&lt;Tournament!K149,Tournament!G149,""),"")</f>
        <v/>
      </c>
      <c r="T137" s="107">
        <f>IF(AND(Tournament!I149&lt;&gt;"",Tournament!K149&lt;&gt;""),Tournament!K149,0)</f>
        <v>0</v>
      </c>
      <c r="U137" s="107">
        <v>1</v>
      </c>
      <c r="V137" s="107">
        <v>134</v>
      </c>
      <c r="W137" s="107" t="str">
        <f>Tournament!G149</f>
        <v>Cleveland Browns</v>
      </c>
      <c r="X137" s="107" t="str">
        <f>IF(Tournament!I149&lt;&gt;"",Tournament!I149,"")</f>
        <v/>
      </c>
      <c r="Y137" s="107" t="str">
        <f>IF(Tournament!K149&lt;&gt;"",Tournament!K149,"")</f>
        <v/>
      </c>
      <c r="Z137" s="107" t="str">
        <f>Tournament!M149</f>
        <v>Baltimore Ravens</v>
      </c>
    </row>
    <row r="138" spans="12:26" ht="12.75">
      <c r="L138" s="107">
        <v>135</v>
      </c>
      <c r="M138" s="107" t="str">
        <f>IF(AND(Tournament!I150&lt;&gt;"",Tournament!K150&lt;&gt;""),IF(Tournament!I150&gt;Tournament!K150,Tournament!G150,""),"")</f>
        <v/>
      </c>
      <c r="N138" s="107" t="str">
        <f>IF(AND(Tournament!I150&lt;&gt;"",Tournament!K150&lt;&gt;""),IF(Tournament!I150=Tournament!K150,Tournament!G150,""),"")</f>
        <v/>
      </c>
      <c r="O138" s="107" t="str">
        <f>IF(AND(Tournament!I150&lt;&gt;"",Tournament!K150&lt;&gt;""),IF(Tournament!I150&gt;Tournament!K150,Tournament!M150,""),"")</f>
        <v/>
      </c>
      <c r="P138" s="107">
        <f>IF(AND(Tournament!I150&lt;&gt;"",Tournament!K150&lt;&gt;""),Tournament!I150,0)</f>
        <v>0</v>
      </c>
      <c r="Q138" s="107" t="str">
        <f>IF(AND(Tournament!I150&lt;&gt;"",Tournament!K150&lt;&gt;""),IF(Tournament!I150&lt;Tournament!K150,Tournament!M150,""),"")</f>
        <v/>
      </c>
      <c r="R138" s="107" t="str">
        <f>IF(AND(Tournament!I150&lt;&gt;"",Tournament!K150&lt;&gt;""),IF(Tournament!I150=Tournament!K150,Tournament!M150,""),"")</f>
        <v/>
      </c>
      <c r="S138" s="107" t="str">
        <f>IF(AND(Tournament!I150&lt;&gt;"",Tournament!K150&lt;&gt;""),IF(Tournament!I150&lt;Tournament!K150,Tournament!G150,""),"")</f>
        <v/>
      </c>
      <c r="T138" s="107">
        <f>IF(AND(Tournament!I150&lt;&gt;"",Tournament!K150&lt;&gt;""),Tournament!K150,0)</f>
        <v>0</v>
      </c>
      <c r="U138" s="107">
        <v>1</v>
      </c>
      <c r="V138" s="107">
        <v>135</v>
      </c>
      <c r="W138" s="107" t="str">
        <f>Tournament!G150</f>
        <v>Kansas City Chiefs</v>
      </c>
      <c r="X138" s="107" t="str">
        <f>IF(Tournament!I150&lt;&gt;"",Tournament!I150,"")</f>
        <v/>
      </c>
      <c r="Y138" s="107" t="str">
        <f>IF(Tournament!K150&lt;&gt;"",Tournament!K150,"")</f>
        <v/>
      </c>
      <c r="Z138" s="107" t="str">
        <f>Tournament!M150</f>
        <v>Carolina Panthers</v>
      </c>
    </row>
    <row r="139" spans="12:26" ht="12.75">
      <c r="L139" s="107">
        <v>136</v>
      </c>
      <c r="M139" s="107" t="str">
        <f>IF(AND(Tournament!I151&lt;&gt;"",Tournament!K151&lt;&gt;""),IF(Tournament!I151&gt;Tournament!K151,Tournament!G151,""),"")</f>
        <v/>
      </c>
      <c r="N139" s="107" t="str">
        <f>IF(AND(Tournament!I151&lt;&gt;"",Tournament!K151&lt;&gt;""),IF(Tournament!I151=Tournament!K151,Tournament!G151,""),"")</f>
        <v/>
      </c>
      <c r="O139" s="107" t="str">
        <f>IF(AND(Tournament!I151&lt;&gt;"",Tournament!K151&lt;&gt;""),IF(Tournament!I151&gt;Tournament!K151,Tournament!M151,""),"")</f>
        <v/>
      </c>
      <c r="P139" s="107">
        <f>IF(AND(Tournament!I151&lt;&gt;"",Tournament!K151&lt;&gt;""),Tournament!I151,0)</f>
        <v>0</v>
      </c>
      <c r="Q139" s="107" t="str">
        <f>IF(AND(Tournament!I151&lt;&gt;"",Tournament!K151&lt;&gt;""),IF(Tournament!I151&lt;Tournament!K151,Tournament!M151,""),"")</f>
        <v/>
      </c>
      <c r="R139" s="107" t="str">
        <f>IF(AND(Tournament!I151&lt;&gt;"",Tournament!K151&lt;&gt;""),IF(Tournament!I151=Tournament!K151,Tournament!M151,""),"")</f>
        <v/>
      </c>
      <c r="S139" s="107" t="str">
        <f>IF(AND(Tournament!I151&lt;&gt;"",Tournament!K151&lt;&gt;""),IF(Tournament!I151&lt;Tournament!K151,Tournament!G151,""),"")</f>
        <v/>
      </c>
      <c r="T139" s="107">
        <f>IF(AND(Tournament!I151&lt;&gt;"",Tournament!K151&lt;&gt;""),Tournament!K151,0)</f>
        <v>0</v>
      </c>
      <c r="U139" s="107">
        <v>1</v>
      </c>
      <c r="V139" s="107">
        <v>136</v>
      </c>
      <c r="W139" s="107" t="str">
        <f>Tournament!G151</f>
        <v>Houston Texans</v>
      </c>
      <c r="X139" s="107" t="str">
        <f>IF(Tournament!I151&lt;&gt;"",Tournament!I151,"")</f>
        <v/>
      </c>
      <c r="Y139" s="107" t="str">
        <f>IF(Tournament!K151&lt;&gt;"",Tournament!K151,"")</f>
        <v/>
      </c>
      <c r="Z139" s="107" t="str">
        <f>Tournament!M151</f>
        <v>Jacksonville Jaguars</v>
      </c>
    </row>
    <row r="140" spans="12:26" ht="12.75">
      <c r="L140" s="107">
        <v>137</v>
      </c>
      <c r="M140" s="107" t="str">
        <f>IF(AND(Tournament!I152&lt;&gt;"",Tournament!K152&lt;&gt;""),IF(Tournament!I152&gt;Tournament!K152,Tournament!G152,""),"")</f>
        <v/>
      </c>
      <c r="N140" s="107" t="str">
        <f>IF(AND(Tournament!I152&lt;&gt;"",Tournament!K152&lt;&gt;""),IF(Tournament!I152=Tournament!K152,Tournament!G152,""),"")</f>
        <v/>
      </c>
      <c r="O140" s="107" t="str">
        <f>IF(AND(Tournament!I152&lt;&gt;"",Tournament!K152&lt;&gt;""),IF(Tournament!I152&gt;Tournament!K152,Tournament!M152,""),"")</f>
        <v/>
      </c>
      <c r="P140" s="107">
        <f>IF(AND(Tournament!I152&lt;&gt;"",Tournament!K152&lt;&gt;""),Tournament!I152,0)</f>
        <v>0</v>
      </c>
      <c r="Q140" s="107" t="str">
        <f>IF(AND(Tournament!I152&lt;&gt;"",Tournament!K152&lt;&gt;""),IF(Tournament!I152&lt;Tournament!K152,Tournament!M152,""),"")</f>
        <v/>
      </c>
      <c r="R140" s="107"/>
      <c r="S140" s="107" t="str">
        <f>IF(AND(Tournament!I152&lt;&gt;"",Tournament!K152&lt;&gt;""),IF(Tournament!I152&lt;Tournament!K152,Tournament!G152,""),"")</f>
        <v/>
      </c>
      <c r="T140" s="107">
        <f>IF(AND(Tournament!I152&lt;&gt;"",Tournament!K152&lt;&gt;""),Tournament!K152,0)</f>
        <v>0</v>
      </c>
      <c r="U140" s="107">
        <v>1</v>
      </c>
      <c r="V140" s="107">
        <v>137</v>
      </c>
      <c r="W140" s="107" t="str">
        <f>Tournament!G152</f>
        <v>Denver Broncos</v>
      </c>
      <c r="X140" s="107" t="str">
        <f>IF(Tournament!I152&lt;&gt;"",Tournament!I152,"")</f>
        <v/>
      </c>
      <c r="Y140" s="107" t="str">
        <f>IF(Tournament!K152&lt;&gt;"",Tournament!K152,"")</f>
        <v/>
      </c>
      <c r="Z140" s="107" t="str">
        <f>Tournament!M152</f>
        <v>New Orleans Saints</v>
      </c>
    </row>
    <row r="141" spans="12:26" ht="12.75">
      <c r="L141" s="107">
        <v>138</v>
      </c>
      <c r="M141" s="107" t="str">
        <f>IF(AND(Tournament!I153&lt;&gt;"",Tournament!K153&lt;&gt;""),IF(Tournament!I153&gt;Tournament!K153,Tournament!G153,""),"")</f>
        <v/>
      </c>
      <c r="N141" s="107" t="str">
        <f>IF(AND(Tournament!I153&lt;&gt;"",Tournament!K153&lt;&gt;""),IF(Tournament!I153=Tournament!K153,Tournament!G153,""),"")</f>
        <v/>
      </c>
      <c r="O141" s="107" t="str">
        <f>IF(AND(Tournament!I153&lt;&gt;"",Tournament!K153&lt;&gt;""),IF(Tournament!I153&gt;Tournament!K153,Tournament!M153,""),"")</f>
        <v/>
      </c>
      <c r="P141" s="107">
        <f>IF(AND(Tournament!I153&lt;&gt;"",Tournament!K153&lt;&gt;""),Tournament!I153,0)</f>
        <v>0</v>
      </c>
      <c r="Q141" s="107" t="str">
        <f>IF(AND(Tournament!I153&lt;&gt;"",Tournament!K153&lt;&gt;""),IF(Tournament!I153&lt;Tournament!K153,Tournament!M153,""),"")</f>
        <v/>
      </c>
      <c r="R141" s="107" t="str">
        <f>IF(AND(Tournament!I153&lt;&gt;"",Tournament!K153&lt;&gt;""),IF(Tournament!I153=Tournament!K153,Tournament!M153,""),"")</f>
        <v/>
      </c>
      <c r="S141" s="107" t="str">
        <f>IF(AND(Tournament!I153&lt;&gt;"",Tournament!K153&lt;&gt;""),IF(Tournament!I153&lt;Tournament!K153,Tournament!G153,""),"")</f>
        <v/>
      </c>
      <c r="T141" s="107">
        <f>IF(AND(Tournament!I153&lt;&gt;"",Tournament!K153&lt;&gt;""),Tournament!K153,0)</f>
        <v>0</v>
      </c>
      <c r="U141" s="107">
        <v>1</v>
      </c>
      <c r="V141" s="107">
        <v>138</v>
      </c>
      <c r="W141" s="107" t="str">
        <f>Tournament!G153</f>
        <v>Los Angeles Rams</v>
      </c>
      <c r="X141" s="107" t="str">
        <f>IF(Tournament!I153&lt;&gt;"",Tournament!I153,"")</f>
        <v/>
      </c>
      <c r="Y141" s="107" t="str">
        <f>IF(Tournament!K153&lt;&gt;"",Tournament!K153,"")</f>
        <v/>
      </c>
      <c r="Z141" s="107" t="str">
        <f>Tournament!M153</f>
        <v>New York Jets</v>
      </c>
    </row>
    <row r="142" spans="12:26" ht="12.75">
      <c r="L142" s="107">
        <v>139</v>
      </c>
      <c r="M142" s="107" t="str">
        <f>IF(AND(Tournament!I154&lt;&gt;"",Tournament!K154&lt;&gt;""),IF(Tournament!I154&gt;Tournament!K154,Tournament!G154,""),"")</f>
        <v/>
      </c>
      <c r="N142" s="107" t="str">
        <f>IF(AND(Tournament!I154&lt;&gt;"",Tournament!K154&lt;&gt;""),IF(Tournament!I154=Tournament!K154,Tournament!G154,""),"")</f>
        <v/>
      </c>
      <c r="O142" s="107" t="str">
        <f>IF(AND(Tournament!I154&lt;&gt;"",Tournament!K154&lt;&gt;""),IF(Tournament!I154&gt;Tournament!K154,Tournament!M154,""),"")</f>
        <v/>
      </c>
      <c r="P142" s="107">
        <f>IF(AND(Tournament!I154&lt;&gt;"",Tournament!K154&lt;&gt;""),Tournament!I154,0)</f>
        <v>0</v>
      </c>
      <c r="Q142" s="107" t="str">
        <f>IF(AND(Tournament!I154&lt;&gt;"",Tournament!K154&lt;&gt;""),IF(Tournament!I154&lt;Tournament!K154,Tournament!M154,""),"")</f>
        <v/>
      </c>
      <c r="R142" s="107" t="str">
        <f>IF(AND(Tournament!I154&lt;&gt;"",Tournament!K154&lt;&gt;""),IF(Tournament!I154=Tournament!K154,Tournament!M154,""),"")</f>
        <v/>
      </c>
      <c r="S142" s="107" t="str">
        <f>IF(AND(Tournament!I154&lt;&gt;"",Tournament!K154&lt;&gt;""),IF(Tournament!I154&lt;Tournament!K154,Tournament!G154,""),"")</f>
        <v/>
      </c>
      <c r="T142" s="107">
        <f>IF(AND(Tournament!I154&lt;&gt;"",Tournament!K154&lt;&gt;""),Tournament!K154,0)</f>
        <v>0</v>
      </c>
      <c r="U142" s="107">
        <v>1</v>
      </c>
      <c r="V142" s="107">
        <v>139</v>
      </c>
      <c r="W142" s="107" t="str">
        <f>Tournament!G154</f>
        <v>Atlanta Falcons</v>
      </c>
      <c r="X142" s="107" t="str">
        <f>IF(Tournament!I154&lt;&gt;"",Tournament!I154,"")</f>
        <v/>
      </c>
      <c r="Y142" s="107" t="str">
        <f>IF(Tournament!K154&lt;&gt;"",Tournament!K154,"")</f>
        <v/>
      </c>
      <c r="Z142" s="107" t="str">
        <f>Tournament!M154</f>
        <v>Philadelphia Eagles</v>
      </c>
    </row>
    <row r="143" spans="12:26" ht="12.75">
      <c r="L143" s="107">
        <v>140</v>
      </c>
      <c r="M143" s="107" t="str">
        <f>IF(AND(Tournament!I155&lt;&gt;"",Tournament!K155&lt;&gt;""),IF(Tournament!I155&gt;Tournament!K155,Tournament!G155,""),"")</f>
        <v/>
      </c>
      <c r="N143" s="107" t="str">
        <f>IF(AND(Tournament!I155&lt;&gt;"",Tournament!K155&lt;&gt;""),IF(Tournament!I155=Tournament!K155,Tournament!G155,""),"")</f>
        <v/>
      </c>
      <c r="O143" s="107" t="str">
        <f>IF(AND(Tournament!I155&lt;&gt;"",Tournament!K155&lt;&gt;""),IF(Tournament!I155&gt;Tournament!K155,Tournament!M155,""),"")</f>
        <v/>
      </c>
      <c r="P143" s="107">
        <f>IF(AND(Tournament!I155&lt;&gt;"",Tournament!K155&lt;&gt;""),Tournament!I155,0)</f>
        <v>0</v>
      </c>
      <c r="Q143" s="107" t="str">
        <f>IF(AND(Tournament!I155&lt;&gt;"",Tournament!K155&lt;&gt;""),IF(Tournament!I155&lt;Tournament!K155,Tournament!M155,""),"")</f>
        <v/>
      </c>
      <c r="R143" s="107" t="str">
        <f>IF(AND(Tournament!I155&lt;&gt;"",Tournament!K155&lt;&gt;""),IF(Tournament!I155=Tournament!K155,Tournament!M155,""),"")</f>
        <v/>
      </c>
      <c r="S143" s="107" t="str">
        <f>IF(AND(Tournament!I155&lt;&gt;"",Tournament!K155&lt;&gt;""),IF(Tournament!I155&lt;Tournament!K155,Tournament!G155,""),"")</f>
        <v/>
      </c>
      <c r="T143" s="107">
        <f>IF(AND(Tournament!I155&lt;&gt;"",Tournament!K155&lt;&gt;""),Tournament!K155,0)</f>
        <v>0</v>
      </c>
      <c r="U143" s="107">
        <v>1</v>
      </c>
      <c r="V143" s="107">
        <v>140</v>
      </c>
      <c r="W143" s="107" t="str">
        <f>Tournament!G155</f>
        <v>Chicago Bears</v>
      </c>
      <c r="X143" s="107" t="str">
        <f>IF(Tournament!I155&lt;&gt;"",Tournament!I155,"")</f>
        <v/>
      </c>
      <c r="Y143" s="107" t="str">
        <f>IF(Tournament!K155&lt;&gt;"",Tournament!K155,"")</f>
        <v/>
      </c>
      <c r="Z143" s="107" t="str">
        <f>Tournament!M155</f>
        <v>Tampa Bay Buccaneers</v>
      </c>
    </row>
    <row r="144" spans="12:26" ht="12.75">
      <c r="L144" s="107">
        <v>141</v>
      </c>
      <c r="M144" s="107" t="str">
        <f>IF(AND(Tournament!I156&lt;&gt;"",Tournament!K156&lt;&gt;""),IF(Tournament!I156&gt;Tournament!K156,Tournament!G156,""),"")</f>
        <v/>
      </c>
      <c r="N144" s="107" t="str">
        <f>IF(AND(Tournament!I156&lt;&gt;"",Tournament!K156&lt;&gt;""),IF(Tournament!I156=Tournament!K156,Tournament!G156,""),"")</f>
        <v/>
      </c>
      <c r="O144" s="107" t="str">
        <f>IF(AND(Tournament!I156&lt;&gt;"",Tournament!K156&lt;&gt;""),IF(Tournament!I156&gt;Tournament!K156,Tournament!M156,""),"")</f>
        <v/>
      </c>
      <c r="P144" s="107">
        <f>IF(AND(Tournament!I156&lt;&gt;"",Tournament!K156&lt;&gt;""),Tournament!I156,0)</f>
        <v>0</v>
      </c>
      <c r="Q144" s="107" t="str">
        <f>IF(AND(Tournament!I156&lt;&gt;"",Tournament!K156&lt;&gt;""),IF(Tournament!I156&lt;Tournament!K156,Tournament!M156,""),"")</f>
        <v/>
      </c>
      <c r="R144" s="107"/>
      <c r="S144" s="107" t="str">
        <f>IF(AND(Tournament!I156&lt;&gt;"",Tournament!K156&lt;&gt;""),IF(Tournament!I156&lt;Tournament!K156,Tournament!G156,""),"")</f>
        <v/>
      </c>
      <c r="T144" s="107">
        <f>IF(AND(Tournament!I156&lt;&gt;"",Tournament!K156&lt;&gt;""),Tournament!K156,0)</f>
        <v>0</v>
      </c>
      <c r="U144" s="107">
        <v>1</v>
      </c>
      <c r="V144" s="107">
        <v>141</v>
      </c>
      <c r="W144" s="107" t="str">
        <f>Tournament!G156</f>
        <v>Green Bay Packers</v>
      </c>
      <c r="X144" s="107" t="str">
        <f>IF(Tournament!I156&lt;&gt;"",Tournament!I156,"")</f>
        <v/>
      </c>
      <c r="Y144" s="107" t="str">
        <f>IF(Tournament!K156&lt;&gt;"",Tournament!K156,"")</f>
        <v/>
      </c>
      <c r="Z144" s="107" t="str">
        <f>Tournament!M156</f>
        <v>Tennessee Titans</v>
      </c>
    </row>
    <row r="145" spans="12:26" ht="12.75">
      <c r="L145" s="107">
        <v>142</v>
      </c>
      <c r="M145" s="107" t="str">
        <f>IF(AND(Tournament!I157&lt;&gt;"",Tournament!K157&lt;&gt;""),IF(Tournament!I157&gt;Tournament!K157,Tournament!G157,""),"")</f>
        <v/>
      </c>
      <c r="N145" s="107" t="str">
        <f>IF(AND(Tournament!I157&lt;&gt;"",Tournament!K157&lt;&gt;""),IF(Tournament!I157=Tournament!K157,Tournament!G157,""),"")</f>
        <v/>
      </c>
      <c r="O145" s="107" t="str">
        <f>IF(AND(Tournament!I157&lt;&gt;"",Tournament!K157&lt;&gt;""),IF(Tournament!I157&gt;Tournament!K157,Tournament!M157,""),"")</f>
        <v/>
      </c>
      <c r="P145" s="107">
        <f>IF(AND(Tournament!I157&lt;&gt;"",Tournament!K157&lt;&gt;""),Tournament!I157,0)</f>
        <v>0</v>
      </c>
      <c r="Q145" s="107" t="str">
        <f>IF(AND(Tournament!I157&lt;&gt;"",Tournament!K157&lt;&gt;""),IF(Tournament!I157&lt;Tournament!K157,Tournament!M157,""),"")</f>
        <v/>
      </c>
      <c r="R145" s="107" t="str">
        <f>IF(AND(Tournament!I157&lt;&gt;"",Tournament!K157&lt;&gt;""),IF(Tournament!I157=Tournament!K157,Tournament!M157,""),"")</f>
        <v/>
      </c>
      <c r="S145" s="107" t="str">
        <f>IF(AND(Tournament!I157&lt;&gt;"",Tournament!K157&lt;&gt;""),IF(Tournament!I157&lt;Tournament!K157,Tournament!G157,""),"")</f>
        <v/>
      </c>
      <c r="T145" s="107">
        <f>IF(AND(Tournament!I157&lt;&gt;"",Tournament!K157&lt;&gt;""),Tournament!K157,0)</f>
        <v>0</v>
      </c>
      <c r="U145" s="107">
        <v>1</v>
      </c>
      <c r="V145" s="107">
        <v>142</v>
      </c>
      <c r="W145" s="107" t="str">
        <f>Tournament!G157</f>
        <v>Minnesota Vikings</v>
      </c>
      <c r="X145" s="107" t="str">
        <f>IF(Tournament!I157&lt;&gt;"",Tournament!I157,"")</f>
        <v/>
      </c>
      <c r="Y145" s="107" t="str">
        <f>IF(Tournament!K157&lt;&gt;"",Tournament!K157,"")</f>
        <v/>
      </c>
      <c r="Z145" s="107" t="str">
        <f>Tournament!M157</f>
        <v>Washington Redskins</v>
      </c>
    </row>
    <row r="146" spans="12:26" ht="12.75">
      <c r="L146" s="107">
        <v>143</v>
      </c>
      <c r="M146" s="107" t="str">
        <f>IF(AND(Tournament!I158&lt;&gt;"",Tournament!K158&lt;&gt;""),IF(Tournament!I158&gt;Tournament!K158,Tournament!G158,""),"")</f>
        <v/>
      </c>
      <c r="N146" s="107" t="str">
        <f>IF(AND(Tournament!I158&lt;&gt;"",Tournament!K158&lt;&gt;""),IF(Tournament!I158=Tournament!K158,Tournament!G158,""),"")</f>
        <v/>
      </c>
      <c r="O146" s="107" t="str">
        <f>IF(AND(Tournament!I158&lt;&gt;"",Tournament!K158&lt;&gt;""),IF(Tournament!I158&gt;Tournament!K158,Tournament!M158,""),"")</f>
        <v/>
      </c>
      <c r="P146" s="107">
        <f>IF(AND(Tournament!I158&lt;&gt;"",Tournament!K158&lt;&gt;""),Tournament!I158,0)</f>
        <v>0</v>
      </c>
      <c r="Q146" s="107" t="str">
        <f>IF(AND(Tournament!I158&lt;&gt;"",Tournament!K158&lt;&gt;""),IF(Tournament!I158&lt;Tournament!K158,Tournament!M158,""),"")</f>
        <v/>
      </c>
      <c r="R146" s="107" t="str">
        <f>IF(AND(Tournament!I158&lt;&gt;"",Tournament!K158&lt;&gt;""),IF(Tournament!I158=Tournament!K158,Tournament!M158,""),"")</f>
        <v/>
      </c>
      <c r="S146" s="107" t="str">
        <f>IF(AND(Tournament!I158&lt;&gt;"",Tournament!K158&lt;&gt;""),IF(Tournament!I158&lt;Tournament!K158,Tournament!G158,""),"")</f>
        <v/>
      </c>
      <c r="T146" s="107">
        <f>IF(AND(Tournament!I158&lt;&gt;"",Tournament!K158&lt;&gt;""),Tournament!K158,0)</f>
        <v>0</v>
      </c>
      <c r="U146" s="107">
        <v>1</v>
      </c>
      <c r="V146" s="107">
        <v>143</v>
      </c>
      <c r="W146" s="107" t="str">
        <f>Tournament!G158</f>
        <v>Miami Dolphins</v>
      </c>
      <c r="X146" s="107" t="str">
        <f>IF(Tournament!I158&lt;&gt;"",Tournament!I158,"")</f>
        <v/>
      </c>
      <c r="Y146" s="107" t="str">
        <f>IF(Tournament!K158&lt;&gt;"",Tournament!K158,"")</f>
        <v/>
      </c>
      <c r="Z146" s="107" t="str">
        <f>Tournament!M158</f>
        <v>San Diego Chargers</v>
      </c>
    </row>
    <row r="147" spans="12:26" ht="12.75">
      <c r="L147" s="107">
        <v>144</v>
      </c>
      <c r="M147" s="107" t="str">
        <f>IF(AND(Tournament!I159&lt;&gt;"",Tournament!K159&lt;&gt;""),IF(Tournament!I159&gt;Tournament!K159,Tournament!G159,""),"")</f>
        <v/>
      </c>
      <c r="N147" s="107" t="str">
        <f>IF(AND(Tournament!I159&lt;&gt;"",Tournament!K159&lt;&gt;""),IF(Tournament!I159=Tournament!K159,Tournament!G159,""),"")</f>
        <v/>
      </c>
      <c r="O147" s="107" t="str">
        <f>IF(AND(Tournament!I159&lt;&gt;"",Tournament!K159&lt;&gt;""),IF(Tournament!I159&gt;Tournament!K159,Tournament!M159,""),"")</f>
        <v/>
      </c>
      <c r="P147" s="107">
        <f>IF(AND(Tournament!I159&lt;&gt;"",Tournament!K159&lt;&gt;""),Tournament!I159,0)</f>
        <v>0</v>
      </c>
      <c r="Q147" s="107" t="str">
        <f>IF(AND(Tournament!I159&lt;&gt;"",Tournament!K159&lt;&gt;""),IF(Tournament!I159&lt;Tournament!K159,Tournament!M159,""),"")</f>
        <v/>
      </c>
      <c r="R147" s="107" t="str">
        <f>IF(AND(Tournament!I159&lt;&gt;"",Tournament!K159&lt;&gt;""),IF(Tournament!I159=Tournament!K159,Tournament!M159,""),"")</f>
        <v/>
      </c>
      <c r="S147" s="107" t="str">
        <f>IF(AND(Tournament!I159&lt;&gt;"",Tournament!K159&lt;&gt;""),IF(Tournament!I159&lt;Tournament!K159,Tournament!G159,""),"")</f>
        <v/>
      </c>
      <c r="T147" s="107">
        <f>IF(AND(Tournament!I159&lt;&gt;"",Tournament!K159&lt;&gt;""),Tournament!K159,0)</f>
        <v>0</v>
      </c>
      <c r="U147" s="107">
        <v>1</v>
      </c>
      <c r="V147" s="107">
        <v>144</v>
      </c>
      <c r="W147" s="107" t="str">
        <f>Tournament!G159</f>
        <v>S. F. 49ers</v>
      </c>
      <c r="X147" s="107" t="str">
        <f>IF(Tournament!I159&lt;&gt;"",Tournament!I159,"")</f>
        <v/>
      </c>
      <c r="Y147" s="107" t="str">
        <f>IF(Tournament!K159&lt;&gt;"",Tournament!K159,"")</f>
        <v/>
      </c>
      <c r="Z147" s="107" t="str">
        <f>Tournament!M159</f>
        <v>Arizona Cardinals</v>
      </c>
    </row>
    <row r="148" spans="12:26" ht="12.75">
      <c r="L148" s="107">
        <v>145</v>
      </c>
      <c r="M148" s="107" t="str">
        <f>IF(AND(Tournament!I160&lt;&gt;"",Tournament!K160&lt;&gt;""),IF(Tournament!I160&gt;Tournament!K160,Tournament!G160,""),"")</f>
        <v/>
      </c>
      <c r="N148" s="107" t="str">
        <f>IF(AND(Tournament!I160&lt;&gt;"",Tournament!K160&lt;&gt;""),IF(Tournament!I160=Tournament!K160,Tournament!G160,""),"")</f>
        <v/>
      </c>
      <c r="O148" s="107" t="str">
        <f>IF(AND(Tournament!I160&lt;&gt;"",Tournament!K160&lt;&gt;""),IF(Tournament!I160&gt;Tournament!K160,Tournament!M160,""),"")</f>
        <v/>
      </c>
      <c r="P148" s="107">
        <f>IF(AND(Tournament!I160&lt;&gt;"",Tournament!K160&lt;&gt;""),Tournament!I160,0)</f>
        <v>0</v>
      </c>
      <c r="Q148" s="107" t="str">
        <f>IF(AND(Tournament!I160&lt;&gt;"",Tournament!K160&lt;&gt;""),IF(Tournament!I160&lt;Tournament!K160,Tournament!M160,""),"")</f>
        <v/>
      </c>
      <c r="R148" s="107"/>
      <c r="S148" s="107" t="str">
        <f>IF(AND(Tournament!I160&lt;&gt;"",Tournament!K160&lt;&gt;""),IF(Tournament!I160&lt;Tournament!K160,Tournament!G160,""),"")</f>
        <v/>
      </c>
      <c r="T148" s="107">
        <f>IF(AND(Tournament!I160&lt;&gt;"",Tournament!K160&lt;&gt;""),Tournament!K160,0)</f>
        <v>0</v>
      </c>
      <c r="U148" s="107">
        <v>1</v>
      </c>
      <c r="V148" s="107">
        <v>145</v>
      </c>
      <c r="W148" s="107" t="str">
        <f>Tournament!G160</f>
        <v>Dallas Cowboys</v>
      </c>
      <c r="X148" s="107" t="str">
        <f>IF(Tournament!I160&lt;&gt;"",Tournament!I160,"")</f>
        <v/>
      </c>
      <c r="Y148" s="107" t="str">
        <f>IF(Tournament!K160&lt;&gt;"",Tournament!K160,"")</f>
        <v/>
      </c>
      <c r="Z148" s="107" t="str">
        <f>Tournament!M160</f>
        <v>Pittsburgh Steelers</v>
      </c>
    </row>
    <row r="149" spans="12:26" ht="12.75">
      <c r="L149" s="107">
        <v>146</v>
      </c>
      <c r="M149" s="107" t="str">
        <f>IF(AND(Tournament!I161&lt;&gt;"",Tournament!K161&lt;&gt;""),IF(Tournament!I161&gt;Tournament!K161,Tournament!G161,""),"")</f>
        <v/>
      </c>
      <c r="N149" s="107" t="str">
        <f>IF(AND(Tournament!I161&lt;&gt;"",Tournament!K161&lt;&gt;""),IF(Tournament!I161=Tournament!K161,Tournament!G161,""),"")</f>
        <v/>
      </c>
      <c r="O149" s="107" t="str">
        <f>IF(AND(Tournament!I161&lt;&gt;"",Tournament!K161&lt;&gt;""),IF(Tournament!I161&gt;Tournament!K161,Tournament!M161,""),"")</f>
        <v/>
      </c>
      <c r="P149" s="107">
        <f>IF(AND(Tournament!I161&lt;&gt;"",Tournament!K161&lt;&gt;""),Tournament!I161,0)</f>
        <v>0</v>
      </c>
      <c r="Q149" s="107" t="str">
        <f>IF(AND(Tournament!I161&lt;&gt;"",Tournament!K161&lt;&gt;""),IF(Tournament!I161&lt;Tournament!K161,Tournament!M161,""),"")</f>
        <v/>
      </c>
      <c r="R149" s="107" t="str">
        <f>IF(AND(Tournament!I161&lt;&gt;"",Tournament!K161&lt;&gt;""),IF(Tournament!I161=Tournament!K161,Tournament!M161,""),"")</f>
        <v/>
      </c>
      <c r="S149" s="107" t="str">
        <f>IF(AND(Tournament!I161&lt;&gt;"",Tournament!K161&lt;&gt;""),IF(Tournament!I161&lt;Tournament!K161,Tournament!G161,""),"")</f>
        <v/>
      </c>
      <c r="T149" s="107">
        <f>IF(AND(Tournament!I161&lt;&gt;"",Tournament!K161&lt;&gt;""),Tournament!K161,0)</f>
        <v>0</v>
      </c>
      <c r="U149" s="107">
        <v>1</v>
      </c>
      <c r="V149" s="107">
        <v>146</v>
      </c>
      <c r="W149" s="107" t="str">
        <f>Tournament!G161</f>
        <v>Seattle Seahawks</v>
      </c>
      <c r="X149" s="107" t="str">
        <f>IF(Tournament!I161&lt;&gt;"",Tournament!I161,"")</f>
        <v/>
      </c>
      <c r="Y149" s="107" t="str">
        <f>IF(Tournament!K161&lt;&gt;"",Tournament!K161,"")</f>
        <v/>
      </c>
      <c r="Z149" s="107" t="str">
        <f>Tournament!M161</f>
        <v>New England Patriots</v>
      </c>
    </row>
    <row r="150" spans="12:26" ht="12.75">
      <c r="L150" s="107">
        <v>147</v>
      </c>
      <c r="M150" s="107" t="str">
        <f>IF(AND(Tournament!I162&lt;&gt;"",Tournament!K162&lt;&gt;""),IF(Tournament!I162&gt;Tournament!K162,Tournament!G162,""),"")</f>
        <v/>
      </c>
      <c r="N150" s="107" t="str">
        <f>IF(AND(Tournament!I162&lt;&gt;"",Tournament!K162&lt;&gt;""),IF(Tournament!I162=Tournament!K162,Tournament!G162,""),"")</f>
        <v/>
      </c>
      <c r="O150" s="107" t="str">
        <f>IF(AND(Tournament!I162&lt;&gt;"",Tournament!K162&lt;&gt;""),IF(Tournament!I162&gt;Tournament!K162,Tournament!M162,""),"")</f>
        <v/>
      </c>
      <c r="P150" s="107">
        <f>IF(AND(Tournament!I162&lt;&gt;"",Tournament!K162&lt;&gt;""),Tournament!I162,0)</f>
        <v>0</v>
      </c>
      <c r="Q150" s="107" t="str">
        <f>IF(AND(Tournament!I162&lt;&gt;"",Tournament!K162&lt;&gt;""),IF(Tournament!I162&lt;Tournament!K162,Tournament!M162,""),"")</f>
        <v/>
      </c>
      <c r="R150" s="107" t="str">
        <f>IF(AND(Tournament!I162&lt;&gt;"",Tournament!K162&lt;&gt;""),IF(Tournament!I162=Tournament!K162,Tournament!M162,""),"")</f>
        <v/>
      </c>
      <c r="S150" s="107" t="str">
        <f>IF(AND(Tournament!I162&lt;&gt;"",Tournament!K162&lt;&gt;""),IF(Tournament!I162&lt;Tournament!K162,Tournament!G162,""),"")</f>
        <v/>
      </c>
      <c r="T150" s="107">
        <f>IF(AND(Tournament!I162&lt;&gt;"",Tournament!K162&lt;&gt;""),Tournament!K162,0)</f>
        <v>0</v>
      </c>
      <c r="U150" s="107">
        <v>1</v>
      </c>
      <c r="V150" s="107">
        <v>147</v>
      </c>
      <c r="W150" s="107" t="str">
        <f>Tournament!G162</f>
        <v>Cincinnati Bengals</v>
      </c>
      <c r="X150" s="107" t="str">
        <f>IF(Tournament!I162&lt;&gt;"",Tournament!I162,"")</f>
        <v/>
      </c>
      <c r="Y150" s="107" t="str">
        <f>IF(Tournament!K162&lt;&gt;"",Tournament!K162,"")</f>
        <v/>
      </c>
      <c r="Z150" s="107" t="str">
        <f>Tournament!M162</f>
        <v>New York Giants</v>
      </c>
    </row>
    <row r="151" spans="12:26" ht="12.75">
      <c r="L151" s="107">
        <v>148</v>
      </c>
      <c r="M151" s="107" t="str">
        <f>IF(AND(Tournament!I163&lt;&gt;"",Tournament!K163&lt;&gt;""),IF(Tournament!I163&gt;Tournament!K163,Tournament!G163,""),"")</f>
        <v/>
      </c>
      <c r="N151" s="107" t="str">
        <f>IF(AND(Tournament!I163&lt;&gt;"",Tournament!K163&lt;&gt;""),IF(Tournament!I163=Tournament!K163,Tournament!G163,""),"")</f>
        <v/>
      </c>
      <c r="O151" s="107" t="str">
        <f>IF(AND(Tournament!I163&lt;&gt;"",Tournament!K163&lt;&gt;""),IF(Tournament!I163&gt;Tournament!K163,Tournament!M163,""),"")</f>
        <v/>
      </c>
      <c r="P151" s="107">
        <f>IF(AND(Tournament!I163&lt;&gt;"",Tournament!K163&lt;&gt;""),Tournament!I163,0)</f>
        <v>0</v>
      </c>
      <c r="Q151" s="107" t="str">
        <f>IF(AND(Tournament!I163&lt;&gt;"",Tournament!K163&lt;&gt;""),IF(Tournament!I163&lt;Tournament!K163,Tournament!M163,""),"")</f>
        <v/>
      </c>
      <c r="R151" s="107" t="str">
        <f>IF(AND(Tournament!I163&lt;&gt;"",Tournament!K163&lt;&gt;""),IF(Tournament!I163=Tournament!K163,Tournament!M163,""),"")</f>
        <v/>
      </c>
      <c r="S151" s="107" t="str">
        <f>IF(AND(Tournament!I163&lt;&gt;"",Tournament!K163&lt;&gt;""),IF(Tournament!I163&lt;Tournament!K163,Tournament!G163,""),"")</f>
        <v/>
      </c>
      <c r="T151" s="107">
        <f>IF(AND(Tournament!I163&lt;&gt;"",Tournament!K163&lt;&gt;""),Tournament!K163,0)</f>
        <v>0</v>
      </c>
      <c r="U151" s="107">
        <v>1</v>
      </c>
      <c r="V151" s="107">
        <v>148</v>
      </c>
      <c r="W151" s="107" t="str">
        <f>Tournament!G163</f>
        <v>New Orleans Saints</v>
      </c>
      <c r="X151" s="107" t="str">
        <f>IF(Tournament!I163&lt;&gt;"",Tournament!I163,"")</f>
        <v/>
      </c>
      <c r="Y151" s="107" t="str">
        <f>IF(Tournament!K163&lt;&gt;"",Tournament!K163,"")</f>
        <v/>
      </c>
      <c r="Z151" s="107" t="str">
        <f>Tournament!M163</f>
        <v>Carolina Panthers</v>
      </c>
    </row>
    <row r="152" spans="12:26" ht="12.75">
      <c r="L152" s="107">
        <v>149</v>
      </c>
      <c r="M152" s="107" t="str">
        <f>IF(AND(Tournament!I164&lt;&gt;"",Tournament!K164&lt;&gt;""),IF(Tournament!I164&gt;Tournament!K164,Tournament!G164,""),"")</f>
        <v/>
      </c>
      <c r="N152" s="107" t="str">
        <f>IF(AND(Tournament!I164&lt;&gt;"",Tournament!K164&lt;&gt;""),IF(Tournament!I164=Tournament!K164,Tournament!G164,""),"")</f>
        <v/>
      </c>
      <c r="O152" s="107" t="str">
        <f>IF(AND(Tournament!I164&lt;&gt;"",Tournament!K164&lt;&gt;""),IF(Tournament!I164&gt;Tournament!K164,Tournament!M164,""),"")</f>
        <v/>
      </c>
      <c r="P152" s="107">
        <f>IF(AND(Tournament!I164&lt;&gt;"",Tournament!K164&lt;&gt;""),Tournament!I164,0)</f>
        <v>0</v>
      </c>
      <c r="Q152" s="107" t="str">
        <f>IF(AND(Tournament!I164&lt;&gt;"",Tournament!K164&lt;&gt;""),IF(Tournament!I164&lt;Tournament!K164,Tournament!M164,""),"")</f>
        <v/>
      </c>
      <c r="R152" s="107"/>
      <c r="S152" s="107" t="str">
        <f>IF(AND(Tournament!I164&lt;&gt;"",Tournament!K164&lt;&gt;""),IF(Tournament!I164&lt;Tournament!K164,Tournament!G164,""),"")</f>
        <v/>
      </c>
      <c r="T152" s="107">
        <f>IF(AND(Tournament!I164&lt;&gt;"",Tournament!K164&lt;&gt;""),Tournament!K164,0)</f>
        <v>0</v>
      </c>
      <c r="U152" s="107">
        <v>1</v>
      </c>
      <c r="V152" s="107">
        <v>149</v>
      </c>
      <c r="W152" s="107" t="str">
        <f>Tournament!G164</f>
        <v>Buffalo Bills</v>
      </c>
      <c r="X152" s="107" t="str">
        <f>IF(Tournament!I164&lt;&gt;"",Tournament!I164,"")</f>
        <v/>
      </c>
      <c r="Y152" s="107" t="str">
        <f>IF(Tournament!K164&lt;&gt;"",Tournament!K164,"")</f>
        <v/>
      </c>
      <c r="Z152" s="107" t="str">
        <f>Tournament!M164</f>
        <v>Cincinnati Bengals</v>
      </c>
    </row>
    <row r="153" spans="12:26" ht="12.75">
      <c r="L153" s="107">
        <v>150</v>
      </c>
      <c r="M153" s="107" t="str">
        <f>IF(AND(Tournament!I165&lt;&gt;"",Tournament!K165&lt;&gt;""),IF(Tournament!I165&gt;Tournament!K165,Tournament!G165,""),"")</f>
        <v/>
      </c>
      <c r="N153" s="107" t="str">
        <f>IF(AND(Tournament!I165&lt;&gt;"",Tournament!K165&lt;&gt;""),IF(Tournament!I165=Tournament!K165,Tournament!G165,""),"")</f>
        <v/>
      </c>
      <c r="O153" s="107" t="str">
        <f>IF(AND(Tournament!I165&lt;&gt;"",Tournament!K165&lt;&gt;""),IF(Tournament!I165&gt;Tournament!K165,Tournament!M165,""),"")</f>
        <v/>
      </c>
      <c r="P153" s="107">
        <f>IF(AND(Tournament!I165&lt;&gt;"",Tournament!K165&lt;&gt;""),Tournament!I165,0)</f>
        <v>0</v>
      </c>
      <c r="Q153" s="107" t="str">
        <f>IF(AND(Tournament!I165&lt;&gt;"",Tournament!K165&lt;&gt;""),IF(Tournament!I165&lt;Tournament!K165,Tournament!M165,""),"")</f>
        <v/>
      </c>
      <c r="R153" s="107" t="str">
        <f>IF(AND(Tournament!I165&lt;&gt;"",Tournament!K165&lt;&gt;""),IF(Tournament!I165=Tournament!K165,Tournament!M165,""),"")</f>
        <v/>
      </c>
      <c r="S153" s="107" t="str">
        <f>IF(AND(Tournament!I165&lt;&gt;"",Tournament!K165&lt;&gt;""),IF(Tournament!I165&lt;Tournament!K165,Tournament!G165,""),"")</f>
        <v/>
      </c>
      <c r="T153" s="107">
        <f>IF(AND(Tournament!I165&lt;&gt;"",Tournament!K165&lt;&gt;""),Tournament!K165,0)</f>
        <v>0</v>
      </c>
      <c r="U153" s="107">
        <v>1</v>
      </c>
      <c r="V153" s="107">
        <v>150</v>
      </c>
      <c r="W153" s="107" t="str">
        <f>Tournament!G165</f>
        <v>Pittsburgh Steelers</v>
      </c>
      <c r="X153" s="107" t="str">
        <f>IF(Tournament!I165&lt;&gt;"",Tournament!I165,"")</f>
        <v/>
      </c>
      <c r="Y153" s="107" t="str">
        <f>IF(Tournament!K165&lt;&gt;"",Tournament!K165,"")</f>
        <v/>
      </c>
      <c r="Z153" s="107" t="str">
        <f>Tournament!M165</f>
        <v>Cleveland Browns</v>
      </c>
    </row>
    <row r="154" spans="12:26" ht="12.75">
      <c r="L154" s="107">
        <v>151</v>
      </c>
      <c r="M154" s="107" t="str">
        <f>IF(AND(Tournament!I166&lt;&gt;"",Tournament!K166&lt;&gt;""),IF(Tournament!I166&gt;Tournament!K166,Tournament!G166,""),"")</f>
        <v/>
      </c>
      <c r="N154" s="107" t="str">
        <f>IF(AND(Tournament!I166&lt;&gt;"",Tournament!K166&lt;&gt;""),IF(Tournament!I166=Tournament!K166,Tournament!G166,""),"")</f>
        <v/>
      </c>
      <c r="O154" s="107" t="str">
        <f>IF(AND(Tournament!I166&lt;&gt;"",Tournament!K166&lt;&gt;""),IF(Tournament!I166&gt;Tournament!K166,Tournament!M166,""),"")</f>
        <v/>
      </c>
      <c r="P154" s="107">
        <f>IF(AND(Tournament!I166&lt;&gt;"",Tournament!K166&lt;&gt;""),Tournament!I166,0)</f>
        <v>0</v>
      </c>
      <c r="Q154" s="107" t="str">
        <f>IF(AND(Tournament!I166&lt;&gt;"",Tournament!K166&lt;&gt;""),IF(Tournament!I166&lt;Tournament!K166,Tournament!M166,""),"")</f>
        <v/>
      </c>
      <c r="R154" s="107" t="str">
        <f>IF(AND(Tournament!I166&lt;&gt;"",Tournament!K166&lt;&gt;""),IF(Tournament!I166=Tournament!K166,Tournament!M166,""),"")</f>
        <v/>
      </c>
      <c r="S154" s="107" t="str">
        <f>IF(AND(Tournament!I166&lt;&gt;"",Tournament!K166&lt;&gt;""),IF(Tournament!I166&lt;Tournament!K166,Tournament!G166,""),"")</f>
        <v/>
      </c>
      <c r="T154" s="107">
        <f>IF(AND(Tournament!I166&lt;&gt;"",Tournament!K166&lt;&gt;""),Tournament!K166,0)</f>
        <v>0</v>
      </c>
      <c r="U154" s="107">
        <v>1</v>
      </c>
      <c r="V154" s="107">
        <v>151</v>
      </c>
      <c r="W154" s="107" t="str">
        <f>Tournament!G166</f>
        <v>Baltimore Ravens</v>
      </c>
      <c r="X154" s="107" t="str">
        <f>IF(Tournament!I166&lt;&gt;"",Tournament!I166,"")</f>
        <v/>
      </c>
      <c r="Y154" s="107" t="str">
        <f>IF(Tournament!K166&lt;&gt;"",Tournament!K166,"")</f>
        <v/>
      </c>
      <c r="Z154" s="107" t="str">
        <f>Tournament!M166</f>
        <v>Dallas Cowboys</v>
      </c>
    </row>
    <row r="155" spans="12:26" ht="12.75">
      <c r="L155" s="107">
        <v>152</v>
      </c>
      <c r="M155" s="107" t="str">
        <f>IF(AND(Tournament!I167&lt;&gt;"",Tournament!K167&lt;&gt;""),IF(Tournament!I167&gt;Tournament!K167,Tournament!G167,""),"")</f>
        <v/>
      </c>
      <c r="N155" s="107" t="str">
        <f>IF(AND(Tournament!I167&lt;&gt;"",Tournament!K167&lt;&gt;""),IF(Tournament!I167=Tournament!K167,Tournament!G167,""),"")</f>
        <v/>
      </c>
      <c r="O155" s="107" t="str">
        <f>IF(AND(Tournament!I167&lt;&gt;"",Tournament!K167&lt;&gt;""),IF(Tournament!I167&gt;Tournament!K167,Tournament!M167,""),"")</f>
        <v/>
      </c>
      <c r="P155" s="107">
        <f>IF(AND(Tournament!I167&lt;&gt;"",Tournament!K167&lt;&gt;""),Tournament!I167,0)</f>
        <v>0</v>
      </c>
      <c r="Q155" s="107" t="str">
        <f>IF(AND(Tournament!I167&lt;&gt;"",Tournament!K167&lt;&gt;""),IF(Tournament!I167&lt;Tournament!K167,Tournament!M167,""),"")</f>
        <v/>
      </c>
      <c r="R155" s="107" t="str">
        <f>IF(AND(Tournament!I167&lt;&gt;"",Tournament!K167&lt;&gt;""),IF(Tournament!I167=Tournament!K167,Tournament!M167,""),"")</f>
        <v/>
      </c>
      <c r="S155" s="107" t="str">
        <f>IF(AND(Tournament!I167&lt;&gt;"",Tournament!K167&lt;&gt;""),IF(Tournament!I167&lt;Tournament!K167,Tournament!G167,""),"")</f>
        <v/>
      </c>
      <c r="T155" s="107">
        <f>IF(AND(Tournament!I167&lt;&gt;"",Tournament!K167&lt;&gt;""),Tournament!K167,0)</f>
        <v>0</v>
      </c>
      <c r="U155" s="107">
        <v>1</v>
      </c>
      <c r="V155" s="107">
        <v>152</v>
      </c>
      <c r="W155" s="107" t="str">
        <f>Tournament!G167</f>
        <v>Jacksonville Jaguars</v>
      </c>
      <c r="X155" s="107" t="str">
        <f>IF(Tournament!I167&lt;&gt;"",Tournament!I167,"")</f>
        <v/>
      </c>
      <c r="Y155" s="107" t="str">
        <f>IF(Tournament!K167&lt;&gt;"",Tournament!K167,"")</f>
        <v/>
      </c>
      <c r="Z155" s="107" t="str">
        <f>Tournament!M167</f>
        <v>Detroit Lions</v>
      </c>
    </row>
    <row r="156" spans="12:26" ht="12.75">
      <c r="L156" s="107">
        <v>153</v>
      </c>
      <c r="M156" s="107" t="str">
        <f>IF(AND(Tournament!I168&lt;&gt;"",Tournament!K168&lt;&gt;""),IF(Tournament!I168&gt;Tournament!K168,Tournament!G168,""),"")</f>
        <v/>
      </c>
      <c r="N156" s="107" t="str">
        <f>IF(AND(Tournament!I168&lt;&gt;"",Tournament!K168&lt;&gt;""),IF(Tournament!I168=Tournament!K168,Tournament!G168,""),"")</f>
        <v/>
      </c>
      <c r="O156" s="107" t="str">
        <f>IF(AND(Tournament!I168&lt;&gt;"",Tournament!K168&lt;&gt;""),IF(Tournament!I168&gt;Tournament!K168,Tournament!M168,""),"")</f>
        <v/>
      </c>
      <c r="P156" s="107">
        <f>IF(AND(Tournament!I168&lt;&gt;"",Tournament!K168&lt;&gt;""),Tournament!I168,0)</f>
        <v>0</v>
      </c>
      <c r="Q156" s="107" t="str">
        <f>IF(AND(Tournament!I168&lt;&gt;"",Tournament!K168&lt;&gt;""),IF(Tournament!I168&lt;Tournament!K168,Tournament!M168,""),"")</f>
        <v/>
      </c>
      <c r="R156" s="107"/>
      <c r="S156" s="107" t="str">
        <f>IF(AND(Tournament!I168&lt;&gt;"",Tournament!K168&lt;&gt;""),IF(Tournament!I168&lt;Tournament!K168,Tournament!G168,""),"")</f>
        <v/>
      </c>
      <c r="T156" s="107">
        <f>IF(AND(Tournament!I168&lt;&gt;"",Tournament!K168&lt;&gt;""),Tournament!K168,0)</f>
        <v>0</v>
      </c>
      <c r="U156" s="107">
        <v>1</v>
      </c>
      <c r="V156" s="107">
        <v>153</v>
      </c>
      <c r="W156" s="107" t="str">
        <f>Tournament!G168</f>
        <v>tennessee Titans</v>
      </c>
      <c r="X156" s="107" t="str">
        <f>IF(Tournament!I168&lt;&gt;"",Tournament!I168,"")</f>
        <v/>
      </c>
      <c r="Y156" s="107" t="str">
        <f>IF(Tournament!K168&lt;&gt;"",Tournament!K168,"")</f>
        <v/>
      </c>
      <c r="Z156" s="107" t="str">
        <f>Tournament!M168</f>
        <v>Indianapolis Colts</v>
      </c>
    </row>
    <row r="157" spans="12:26" ht="12.75">
      <c r="L157" s="107">
        <v>154</v>
      </c>
      <c r="M157" s="107" t="str">
        <f>IF(AND(Tournament!I169&lt;&gt;"",Tournament!K169&lt;&gt;""),IF(Tournament!I169&gt;Tournament!K169,Tournament!G169,""),"")</f>
        <v/>
      </c>
      <c r="N157" s="107" t="str">
        <f>IF(AND(Tournament!I169&lt;&gt;"",Tournament!K169&lt;&gt;""),IF(Tournament!I169=Tournament!K169,Tournament!G169,""),"")</f>
        <v/>
      </c>
      <c r="O157" s="107" t="str">
        <f>IF(AND(Tournament!I169&lt;&gt;"",Tournament!K169&lt;&gt;""),IF(Tournament!I169&gt;Tournament!K169,Tournament!M169,""),"")</f>
        <v/>
      </c>
      <c r="P157" s="107">
        <f>IF(AND(Tournament!I169&lt;&gt;"",Tournament!K169&lt;&gt;""),Tournament!I169,0)</f>
        <v>0</v>
      </c>
      <c r="Q157" s="107" t="str">
        <f>IF(AND(Tournament!I169&lt;&gt;"",Tournament!K169&lt;&gt;""),IF(Tournament!I169&lt;Tournament!K169,Tournament!M169,""),"")</f>
        <v/>
      </c>
      <c r="R157" s="107" t="str">
        <f>IF(AND(Tournament!I169&lt;&gt;"",Tournament!K169&lt;&gt;""),IF(Tournament!I169=Tournament!K169,Tournament!M169,""),"")</f>
        <v/>
      </c>
      <c r="S157" s="107" t="str">
        <f>IF(AND(Tournament!I169&lt;&gt;"",Tournament!K169&lt;&gt;""),IF(Tournament!I169&lt;Tournament!K169,Tournament!G169,""),"")</f>
        <v/>
      </c>
      <c r="T157" s="107">
        <f>IF(AND(Tournament!I169&lt;&gt;"",Tournament!K169&lt;&gt;""),Tournament!K169,0)</f>
        <v>0</v>
      </c>
      <c r="U157" s="107">
        <v>1</v>
      </c>
      <c r="V157" s="107">
        <v>154</v>
      </c>
      <c r="W157" s="107" t="str">
        <f>Tournament!G169</f>
        <v>Tampa Bay Buccaneers</v>
      </c>
      <c r="X157" s="107" t="str">
        <f>IF(Tournament!I169&lt;&gt;"",Tournament!I169,"")</f>
        <v/>
      </c>
      <c r="Y157" s="107" t="str">
        <f>IF(Tournament!K169&lt;&gt;"",Tournament!K169,"")</f>
        <v/>
      </c>
      <c r="Z157" s="107" t="str">
        <f>Tournament!M169</f>
        <v>Kansas City Chiefs</v>
      </c>
    </row>
    <row r="158" spans="12:26" ht="12.75">
      <c r="L158" s="107">
        <v>155</v>
      </c>
      <c r="M158" s="107" t="str">
        <f>IF(AND(Tournament!I170&lt;&gt;"",Tournament!K170&lt;&gt;""),IF(Tournament!I170&gt;Tournament!K170,Tournament!G170,""),"")</f>
        <v/>
      </c>
      <c r="N158" s="107" t="str">
        <f>IF(AND(Tournament!I170&lt;&gt;"",Tournament!K170&lt;&gt;""),IF(Tournament!I170=Tournament!K170,Tournament!G170,""),"")</f>
        <v/>
      </c>
      <c r="O158" s="107" t="str">
        <f>IF(AND(Tournament!I170&lt;&gt;"",Tournament!K170&lt;&gt;""),IF(Tournament!I170&gt;Tournament!K170,Tournament!M170,""),"")</f>
        <v/>
      </c>
      <c r="P158" s="107">
        <f>IF(AND(Tournament!I170&lt;&gt;"",Tournament!K170&lt;&gt;""),Tournament!I170,0)</f>
        <v>0</v>
      </c>
      <c r="Q158" s="107" t="str">
        <f>IF(AND(Tournament!I170&lt;&gt;"",Tournament!K170&lt;&gt;""),IF(Tournament!I170&lt;Tournament!K170,Tournament!M170,""),"")</f>
        <v/>
      </c>
      <c r="R158" s="107" t="str">
        <f>IF(AND(Tournament!I170&lt;&gt;"",Tournament!K170&lt;&gt;""),IF(Tournament!I170=Tournament!K170,Tournament!M170,""),"")</f>
        <v/>
      </c>
      <c r="S158" s="107" t="str">
        <f>IF(AND(Tournament!I170&lt;&gt;"",Tournament!K170&lt;&gt;""),IF(Tournament!I170&lt;Tournament!K170,Tournament!G170,""),"")</f>
        <v/>
      </c>
      <c r="T158" s="107">
        <f>IF(AND(Tournament!I170&lt;&gt;"",Tournament!K170&lt;&gt;""),Tournament!K170,0)</f>
        <v>0</v>
      </c>
      <c r="U158" s="107">
        <v>1</v>
      </c>
      <c r="V158" s="107">
        <v>155</v>
      </c>
      <c r="W158" s="107" t="str">
        <f>Tournament!G170</f>
        <v>Arizona Cardinals</v>
      </c>
      <c r="X158" s="107" t="str">
        <f>IF(Tournament!I170&lt;&gt;"",Tournament!I170,"")</f>
        <v/>
      </c>
      <c r="Y158" s="107" t="str">
        <f>IF(Tournament!K170&lt;&gt;"",Tournament!K170,"")</f>
        <v/>
      </c>
      <c r="Z158" s="107" t="str">
        <f>Tournament!M170</f>
        <v>Minnesota Vikings</v>
      </c>
    </row>
    <row r="159" spans="12:26" ht="12.75">
      <c r="L159" s="107">
        <v>156</v>
      </c>
      <c r="M159" s="107" t="str">
        <f>IF(AND(Tournament!I171&lt;&gt;"",Tournament!K171&lt;&gt;""),IF(Tournament!I171&gt;Tournament!K171,Tournament!G171,""),"")</f>
        <v/>
      </c>
      <c r="N159" s="107" t="str">
        <f>IF(AND(Tournament!I171&lt;&gt;"",Tournament!K171&lt;&gt;""),IF(Tournament!I171=Tournament!K171,Tournament!G171,""),"")</f>
        <v/>
      </c>
      <c r="O159" s="107" t="str">
        <f>IF(AND(Tournament!I171&lt;&gt;"",Tournament!K171&lt;&gt;""),IF(Tournament!I171&gt;Tournament!K171,Tournament!M171,""),"")</f>
        <v/>
      </c>
      <c r="P159" s="107">
        <f>IF(AND(Tournament!I171&lt;&gt;"",Tournament!K171&lt;&gt;""),Tournament!I171,0)</f>
        <v>0</v>
      </c>
      <c r="Q159" s="107" t="str">
        <f>IF(AND(Tournament!I171&lt;&gt;"",Tournament!K171&lt;&gt;""),IF(Tournament!I171&lt;Tournament!K171,Tournament!M171,""),"")</f>
        <v/>
      </c>
      <c r="R159" s="107" t="str">
        <f>IF(AND(Tournament!I171&lt;&gt;"",Tournament!K171&lt;&gt;""),IF(Tournament!I171=Tournament!K171,Tournament!M171,""),"")</f>
        <v/>
      </c>
      <c r="S159" s="107" t="str">
        <f>IF(AND(Tournament!I171&lt;&gt;"",Tournament!K171&lt;&gt;""),IF(Tournament!I171&lt;Tournament!K171,Tournament!G171,""),"")</f>
        <v/>
      </c>
      <c r="T159" s="107">
        <f>IF(AND(Tournament!I171&lt;&gt;"",Tournament!K171&lt;&gt;""),Tournament!K171,0)</f>
        <v>0</v>
      </c>
      <c r="U159" s="107">
        <v>1</v>
      </c>
      <c r="V159" s="107">
        <v>156</v>
      </c>
      <c r="W159" s="107" t="str">
        <f>Tournament!G171</f>
        <v>Chicago Bears</v>
      </c>
      <c r="X159" s="107" t="str">
        <f>IF(Tournament!I171&lt;&gt;"",Tournament!I171,"")</f>
        <v/>
      </c>
      <c r="Y159" s="107" t="str">
        <f>IF(Tournament!K171&lt;&gt;"",Tournament!K171,"")</f>
        <v/>
      </c>
      <c r="Z159" s="107" t="str">
        <f>Tournament!M171</f>
        <v>New York Giants</v>
      </c>
    </row>
    <row r="160" spans="12:26" ht="12.75">
      <c r="L160" s="107">
        <v>157</v>
      </c>
      <c r="M160" s="107" t="str">
        <f>IF(AND(Tournament!I172&lt;&gt;"",Tournament!K172&lt;&gt;""),IF(Tournament!I172&gt;Tournament!K172,Tournament!G172,""),"")</f>
        <v/>
      </c>
      <c r="N160" s="107" t="str">
        <f>IF(AND(Tournament!I172&lt;&gt;"",Tournament!K172&lt;&gt;""),IF(Tournament!I172=Tournament!K172,Tournament!G172,""),"")</f>
        <v/>
      </c>
      <c r="O160" s="107" t="str">
        <f>IF(AND(Tournament!I172&lt;&gt;"",Tournament!K172&lt;&gt;""),IF(Tournament!I172&gt;Tournament!K172,Tournament!M172,""),"")</f>
        <v/>
      </c>
      <c r="P160" s="107">
        <f>IF(AND(Tournament!I172&lt;&gt;"",Tournament!K172&lt;&gt;""),Tournament!I172,0)</f>
        <v>0</v>
      </c>
      <c r="Q160" s="107" t="str">
        <f>IF(AND(Tournament!I172&lt;&gt;"",Tournament!K172&lt;&gt;""),IF(Tournament!I172&lt;Tournament!K172,Tournament!M172,""),"")</f>
        <v/>
      </c>
      <c r="R160" s="107"/>
      <c r="S160" s="107" t="str">
        <f>IF(AND(Tournament!I172&lt;&gt;"",Tournament!K172&lt;&gt;""),IF(Tournament!I172&lt;Tournament!K172,Tournament!G172,""),"")</f>
        <v/>
      </c>
      <c r="T160" s="107">
        <f>IF(AND(Tournament!I172&lt;&gt;"",Tournament!K172&lt;&gt;""),Tournament!K172,0)</f>
        <v>0</v>
      </c>
      <c r="U160" s="107">
        <v>1</v>
      </c>
      <c r="V160" s="107">
        <v>157</v>
      </c>
      <c r="W160" s="107" t="str">
        <f>Tournament!G172</f>
        <v>Miami Dolphins</v>
      </c>
      <c r="X160" s="107" t="str">
        <f>IF(Tournament!I172&lt;&gt;"",Tournament!I172,"")</f>
        <v/>
      </c>
      <c r="Y160" s="107" t="str">
        <f>IF(Tournament!K172&lt;&gt;"",Tournament!K172,"")</f>
        <v/>
      </c>
      <c r="Z160" s="107" t="str">
        <f>Tournament!M172</f>
        <v>Los Angeles Rams</v>
      </c>
    </row>
    <row r="161" spans="12:26" ht="12.75">
      <c r="L161" s="107">
        <v>158</v>
      </c>
      <c r="M161" s="107" t="str">
        <f>IF(AND(Tournament!I173&lt;&gt;"",Tournament!K173&lt;&gt;""),IF(Tournament!I173&gt;Tournament!K173,Tournament!G173,""),"")</f>
        <v/>
      </c>
      <c r="N161" s="107" t="str">
        <f>IF(AND(Tournament!I173&lt;&gt;"",Tournament!K173&lt;&gt;""),IF(Tournament!I173=Tournament!K173,Tournament!G173,""),"")</f>
        <v/>
      </c>
      <c r="O161" s="107" t="str">
        <f>IF(AND(Tournament!I173&lt;&gt;"",Tournament!K173&lt;&gt;""),IF(Tournament!I173&gt;Tournament!K173,Tournament!M173,""),"")</f>
        <v/>
      </c>
      <c r="P161" s="107">
        <f>IF(AND(Tournament!I173&lt;&gt;"",Tournament!K173&lt;&gt;""),Tournament!I173,0)</f>
        <v>0</v>
      </c>
      <c r="Q161" s="107" t="str">
        <f>IF(AND(Tournament!I173&lt;&gt;"",Tournament!K173&lt;&gt;""),IF(Tournament!I173&lt;Tournament!K173,Tournament!M173,""),"")</f>
        <v/>
      </c>
      <c r="R161" s="107" t="str">
        <f>IF(AND(Tournament!I173&lt;&gt;"",Tournament!K173&lt;&gt;""),IF(Tournament!I173=Tournament!K173,Tournament!M173,""),"")</f>
        <v/>
      </c>
      <c r="S161" s="107" t="str">
        <f>IF(AND(Tournament!I173&lt;&gt;"",Tournament!K173&lt;&gt;""),IF(Tournament!I173&lt;Tournament!K173,Tournament!G173,""),"")</f>
        <v/>
      </c>
      <c r="T161" s="107">
        <f>IF(AND(Tournament!I173&lt;&gt;"",Tournament!K173&lt;&gt;""),Tournament!K173,0)</f>
        <v>0</v>
      </c>
      <c r="U161" s="107">
        <v>1</v>
      </c>
      <c r="V161" s="107">
        <v>158</v>
      </c>
      <c r="W161" s="107" t="str">
        <f>Tournament!G173</f>
        <v>New England Patriots</v>
      </c>
      <c r="X161" s="107" t="str">
        <f>IF(Tournament!I173&lt;&gt;"",Tournament!I173,"")</f>
        <v/>
      </c>
      <c r="Y161" s="107" t="str">
        <f>IF(Tournament!K173&lt;&gt;"",Tournament!K173,"")</f>
        <v/>
      </c>
      <c r="Z161" s="107" t="str">
        <f>Tournament!M173</f>
        <v>S. F. 49ers</v>
      </c>
    </row>
    <row r="162" spans="12:26" ht="12.75">
      <c r="L162" s="107">
        <v>159</v>
      </c>
      <c r="M162" s="107" t="str">
        <f>IF(AND(Tournament!I174&lt;&gt;"",Tournament!K174&lt;&gt;""),IF(Tournament!I174&gt;Tournament!K174,Tournament!G174,""),"")</f>
        <v/>
      </c>
      <c r="N162" s="107" t="str">
        <f>IF(AND(Tournament!I174&lt;&gt;"",Tournament!K174&lt;&gt;""),IF(Tournament!I174=Tournament!K174,Tournament!G174,""),"")</f>
        <v/>
      </c>
      <c r="O162" s="107" t="str">
        <f>IF(AND(Tournament!I174&lt;&gt;"",Tournament!K174&lt;&gt;""),IF(Tournament!I174&gt;Tournament!K174,Tournament!M174,""),"")</f>
        <v/>
      </c>
      <c r="P162" s="107">
        <f>IF(AND(Tournament!I174&lt;&gt;"",Tournament!K174&lt;&gt;""),Tournament!I174,0)</f>
        <v>0</v>
      </c>
      <c r="Q162" s="107" t="str">
        <f>IF(AND(Tournament!I174&lt;&gt;"",Tournament!K174&lt;&gt;""),IF(Tournament!I174&lt;Tournament!K174,Tournament!M174,""),"")</f>
        <v/>
      </c>
      <c r="R162" s="107" t="str">
        <f>IF(AND(Tournament!I174&lt;&gt;"",Tournament!K174&lt;&gt;""),IF(Tournament!I174=Tournament!K174,Tournament!M174,""),"")</f>
        <v/>
      </c>
      <c r="S162" s="107" t="str">
        <f>IF(AND(Tournament!I174&lt;&gt;"",Tournament!K174&lt;&gt;""),IF(Tournament!I174&lt;Tournament!K174,Tournament!G174,""),"")</f>
        <v/>
      </c>
      <c r="T162" s="107">
        <f>IF(AND(Tournament!I174&lt;&gt;"",Tournament!K174&lt;&gt;""),Tournament!K174,0)</f>
        <v>0</v>
      </c>
      <c r="U162" s="107">
        <v>1</v>
      </c>
      <c r="V162" s="107">
        <v>159</v>
      </c>
      <c r="W162" s="107" t="str">
        <f>Tournament!G174</f>
        <v>Philadelphia Eagles</v>
      </c>
      <c r="X162" s="107" t="str">
        <f>IF(Tournament!I174&lt;&gt;"",Tournament!I174,"")</f>
        <v/>
      </c>
      <c r="Y162" s="107" t="str">
        <f>IF(Tournament!K174&lt;&gt;"",Tournament!K174,"")</f>
        <v/>
      </c>
      <c r="Z162" s="107" t="str">
        <f>Tournament!M174</f>
        <v>Seattle Seahawks</v>
      </c>
    </row>
    <row r="163" spans="12:26" ht="12.75">
      <c r="L163" s="107">
        <v>160</v>
      </c>
      <c r="M163" s="107" t="str">
        <f>IF(AND(Tournament!I175&lt;&gt;"",Tournament!K175&lt;&gt;""),IF(Tournament!I175&gt;Tournament!K175,Tournament!G175,""),"")</f>
        <v/>
      </c>
      <c r="N163" s="107" t="str">
        <f>IF(AND(Tournament!I175&lt;&gt;"",Tournament!K175&lt;&gt;""),IF(Tournament!I175=Tournament!K175,Tournament!G175,""),"")</f>
        <v/>
      </c>
      <c r="O163" s="107" t="str">
        <f>IF(AND(Tournament!I175&lt;&gt;"",Tournament!K175&lt;&gt;""),IF(Tournament!I175&gt;Tournament!K175,Tournament!M175,""),"")</f>
        <v/>
      </c>
      <c r="P163" s="107">
        <f>IF(AND(Tournament!I175&lt;&gt;"",Tournament!K175&lt;&gt;""),Tournament!I175,0)</f>
        <v>0</v>
      </c>
      <c r="Q163" s="107" t="str">
        <f>IF(AND(Tournament!I175&lt;&gt;"",Tournament!K175&lt;&gt;""),IF(Tournament!I175&lt;Tournament!K175,Tournament!M175,""),"")</f>
        <v/>
      </c>
      <c r="R163" s="107" t="str">
        <f>IF(AND(Tournament!I175&lt;&gt;"",Tournament!K175&lt;&gt;""),IF(Tournament!I175=Tournament!K175,Tournament!M175,""),"")</f>
        <v/>
      </c>
      <c r="S163" s="107" t="str">
        <f>IF(AND(Tournament!I175&lt;&gt;"",Tournament!K175&lt;&gt;""),IF(Tournament!I175&lt;Tournament!K175,Tournament!G175,""),"")</f>
        <v/>
      </c>
      <c r="T163" s="107">
        <f>IF(AND(Tournament!I175&lt;&gt;"",Tournament!K175&lt;&gt;""),Tournament!K175,0)</f>
        <v>0</v>
      </c>
      <c r="U163" s="107">
        <v>1</v>
      </c>
      <c r="V163" s="107">
        <v>160</v>
      </c>
      <c r="W163" s="107" t="str">
        <f>Tournament!G175</f>
        <v>Green Bay Packers</v>
      </c>
      <c r="X163" s="107" t="str">
        <f>IF(Tournament!I175&lt;&gt;"",Tournament!I175,"")</f>
        <v/>
      </c>
      <c r="Y163" s="107" t="str">
        <f>IF(Tournament!K175&lt;&gt;"",Tournament!K175,"")</f>
        <v/>
      </c>
      <c r="Z163" s="107" t="str">
        <f>Tournament!M175</f>
        <v>Washington Redskins</v>
      </c>
    </row>
    <row r="164" spans="12:26" ht="12.75">
      <c r="L164" s="107">
        <v>161</v>
      </c>
      <c r="M164" s="107" t="str">
        <f>IF(AND(Tournament!I176&lt;&gt;"",Tournament!K176&lt;&gt;""),IF(Tournament!I176&gt;Tournament!K176,Tournament!G176,""),"")</f>
        <v/>
      </c>
      <c r="N164" s="107" t="str">
        <f>IF(AND(Tournament!I176&lt;&gt;"",Tournament!K176&lt;&gt;""),IF(Tournament!I176=Tournament!K176,Tournament!G176,""),"")</f>
        <v/>
      </c>
      <c r="O164" s="107" t="str">
        <f>IF(AND(Tournament!I176&lt;&gt;"",Tournament!K176&lt;&gt;""),IF(Tournament!I176&gt;Tournament!K176,Tournament!M176,""),"")</f>
        <v/>
      </c>
      <c r="P164" s="107">
        <f>IF(AND(Tournament!I176&lt;&gt;"",Tournament!K176&lt;&gt;""),Tournament!I176,0)</f>
        <v>0</v>
      </c>
      <c r="Q164" s="107" t="str">
        <f>IF(AND(Tournament!I176&lt;&gt;"",Tournament!K176&lt;&gt;""),IF(Tournament!I176&lt;Tournament!K176,Tournament!M176,""),"")</f>
        <v/>
      </c>
      <c r="R164" s="107"/>
      <c r="S164" s="107" t="str">
        <f>IF(AND(Tournament!I176&lt;&gt;"",Tournament!K176&lt;&gt;""),IF(Tournament!I176&lt;Tournament!K176,Tournament!G176,""),"")</f>
        <v/>
      </c>
      <c r="T164" s="107">
        <f>IF(AND(Tournament!I176&lt;&gt;"",Tournament!K176&lt;&gt;""),Tournament!K176,0)</f>
        <v>0</v>
      </c>
      <c r="U164" s="107">
        <v>1</v>
      </c>
      <c r="V164" s="107">
        <v>161</v>
      </c>
      <c r="W164" s="107" t="str">
        <f>Tournament!G176</f>
        <v>Houston Texans</v>
      </c>
      <c r="X164" s="107" t="str">
        <f>IF(Tournament!I176&lt;&gt;"",Tournament!I176,"")</f>
        <v/>
      </c>
      <c r="Y164" s="107" t="str">
        <f>IF(Tournament!K176&lt;&gt;"",Tournament!K176,"")</f>
        <v/>
      </c>
      <c r="Z164" s="107" t="str">
        <f>Tournament!M176</f>
        <v>Oakland Raiders</v>
      </c>
    </row>
    <row r="165" spans="12:26" ht="12.75">
      <c r="L165" s="107">
        <v>162</v>
      </c>
      <c r="M165" s="107" t="str">
        <f>IF(AND(Tournament!I177&lt;&gt;"",Tournament!K177&lt;&gt;""),IF(Tournament!I177&gt;Tournament!K177,Tournament!G177,""),"")</f>
        <v/>
      </c>
      <c r="N165" s="107" t="str">
        <f>IF(AND(Tournament!I177&lt;&gt;"",Tournament!K177&lt;&gt;""),IF(Tournament!I177=Tournament!K177,Tournament!G177,""),"")</f>
        <v/>
      </c>
      <c r="O165" s="107" t="str">
        <f>IF(AND(Tournament!I177&lt;&gt;"",Tournament!K177&lt;&gt;""),IF(Tournament!I177&gt;Tournament!K177,Tournament!M177,""),"")</f>
        <v/>
      </c>
      <c r="P165" s="107">
        <f>IF(AND(Tournament!I177&lt;&gt;"",Tournament!K177&lt;&gt;""),Tournament!I177,0)</f>
        <v>0</v>
      </c>
      <c r="Q165" s="107" t="str">
        <f>IF(AND(Tournament!I177&lt;&gt;"",Tournament!K177&lt;&gt;""),IF(Tournament!I177&lt;Tournament!K177,Tournament!M177,""),"")</f>
        <v/>
      </c>
      <c r="R165" s="107" t="str">
        <f>IF(AND(Tournament!I177&lt;&gt;"",Tournament!K177&lt;&gt;""),IF(Tournament!I177=Tournament!K177,Tournament!M177,""),"")</f>
        <v/>
      </c>
      <c r="S165" s="107" t="str">
        <f>IF(AND(Tournament!I177&lt;&gt;"",Tournament!K177&lt;&gt;""),IF(Tournament!I177&lt;Tournament!K177,Tournament!G177,""),"")</f>
        <v/>
      </c>
      <c r="T165" s="107">
        <f>IF(AND(Tournament!I177&lt;&gt;"",Tournament!K177&lt;&gt;""),Tournament!K177,0)</f>
        <v>0</v>
      </c>
      <c r="U165" s="107">
        <v>1</v>
      </c>
      <c r="V165" s="107">
        <v>162</v>
      </c>
      <c r="W165" s="107" t="str">
        <f>Tournament!G177</f>
        <v>Minnesota Vikings</v>
      </c>
      <c r="X165" s="107" t="str">
        <f>IF(Tournament!I177&lt;&gt;"",Tournament!I177,"")</f>
        <v/>
      </c>
      <c r="Y165" s="107" t="str">
        <f>IF(Tournament!K177&lt;&gt;"",Tournament!K177,"")</f>
        <v/>
      </c>
      <c r="Z165" s="107" t="str">
        <f>Tournament!M177</f>
        <v>Detroit Lions</v>
      </c>
    </row>
    <row r="166" spans="12:26" ht="12.75">
      <c r="L166" s="107">
        <v>163</v>
      </c>
      <c r="M166" s="107" t="str">
        <f>IF(AND(Tournament!I178&lt;&gt;"",Tournament!K178&lt;&gt;""),IF(Tournament!I178&gt;Tournament!K178,Tournament!G178,""),"")</f>
        <v/>
      </c>
      <c r="N166" s="107" t="str">
        <f>IF(AND(Tournament!I178&lt;&gt;"",Tournament!K178&lt;&gt;""),IF(Tournament!I178=Tournament!K178,Tournament!G178,""),"")</f>
        <v/>
      </c>
      <c r="O166" s="107" t="str">
        <f>IF(AND(Tournament!I178&lt;&gt;"",Tournament!K178&lt;&gt;""),IF(Tournament!I178&gt;Tournament!K178,Tournament!M178,""),"")</f>
        <v/>
      </c>
      <c r="P166" s="107">
        <f>IF(AND(Tournament!I178&lt;&gt;"",Tournament!K178&lt;&gt;""),Tournament!I178,0)</f>
        <v>0</v>
      </c>
      <c r="Q166" s="107" t="str">
        <f>IF(AND(Tournament!I178&lt;&gt;"",Tournament!K178&lt;&gt;""),IF(Tournament!I178&lt;Tournament!K178,Tournament!M178,""),"")</f>
        <v/>
      </c>
      <c r="R166" s="107" t="str">
        <f>IF(AND(Tournament!I178&lt;&gt;"",Tournament!K178&lt;&gt;""),IF(Tournament!I178=Tournament!K178,Tournament!M178,""),"")</f>
        <v/>
      </c>
      <c r="S166" s="107" t="str">
        <f>IF(AND(Tournament!I178&lt;&gt;"",Tournament!K178&lt;&gt;""),IF(Tournament!I178&lt;Tournament!K178,Tournament!G178,""),"")</f>
        <v/>
      </c>
      <c r="T166" s="107">
        <f>IF(AND(Tournament!I178&lt;&gt;"",Tournament!K178&lt;&gt;""),Tournament!K178,0)</f>
        <v>0</v>
      </c>
      <c r="U166" s="107">
        <v>1</v>
      </c>
      <c r="V166" s="107">
        <v>163</v>
      </c>
      <c r="W166" s="107" t="str">
        <f>Tournament!G178</f>
        <v>Washington Redskins</v>
      </c>
      <c r="X166" s="107" t="str">
        <f>IF(Tournament!I178&lt;&gt;"",Tournament!I178,"")</f>
        <v/>
      </c>
      <c r="Y166" s="107" t="str">
        <f>IF(Tournament!K178&lt;&gt;"",Tournament!K178,"")</f>
        <v/>
      </c>
      <c r="Z166" s="107" t="str">
        <f>Tournament!M178</f>
        <v>Dallas Cowboys</v>
      </c>
    </row>
    <row r="167" spans="12:26" ht="12.75">
      <c r="L167" s="107">
        <v>164</v>
      </c>
      <c r="M167" s="107" t="str">
        <f>IF(AND(Tournament!I179&lt;&gt;"",Tournament!K179&lt;&gt;""),IF(Tournament!I179&gt;Tournament!K179,Tournament!G179,""),"")</f>
        <v/>
      </c>
      <c r="N167" s="107" t="str">
        <f>IF(AND(Tournament!I179&lt;&gt;"",Tournament!K179&lt;&gt;""),IF(Tournament!I179=Tournament!K179,Tournament!G179,""),"")</f>
        <v/>
      </c>
      <c r="O167" s="107" t="str">
        <f>IF(AND(Tournament!I179&lt;&gt;"",Tournament!K179&lt;&gt;""),IF(Tournament!I179&gt;Tournament!K179,Tournament!M179,""),"")</f>
        <v/>
      </c>
      <c r="P167" s="107">
        <f>IF(AND(Tournament!I179&lt;&gt;"",Tournament!K179&lt;&gt;""),Tournament!I179,0)</f>
        <v>0</v>
      </c>
      <c r="Q167" s="107" t="str">
        <f>IF(AND(Tournament!I179&lt;&gt;"",Tournament!K179&lt;&gt;""),IF(Tournament!I179&lt;Tournament!K179,Tournament!M179,""),"")</f>
        <v/>
      </c>
      <c r="R167" s="107" t="str">
        <f>IF(AND(Tournament!I179&lt;&gt;"",Tournament!K179&lt;&gt;""),IF(Tournament!I179=Tournament!K179,Tournament!M179,""),"")</f>
        <v/>
      </c>
      <c r="S167" s="107" t="str">
        <f>IF(AND(Tournament!I179&lt;&gt;"",Tournament!K179&lt;&gt;""),IF(Tournament!I179&lt;Tournament!K179,Tournament!G179,""),"")</f>
        <v/>
      </c>
      <c r="T167" s="107">
        <f>IF(AND(Tournament!I179&lt;&gt;"",Tournament!K179&lt;&gt;""),Tournament!K179,0)</f>
        <v>0</v>
      </c>
      <c r="U167" s="107">
        <v>1</v>
      </c>
      <c r="V167" s="107">
        <v>164</v>
      </c>
      <c r="W167" s="107" t="str">
        <f>Tournament!G179</f>
        <v>Pittsburgh Steelers</v>
      </c>
      <c r="X167" s="107" t="str">
        <f>IF(Tournament!I179&lt;&gt;"",Tournament!I179,"")</f>
        <v/>
      </c>
      <c r="Y167" s="107" t="str">
        <f>IF(Tournament!K179&lt;&gt;"",Tournament!K179,"")</f>
        <v/>
      </c>
      <c r="Z167" s="107" t="str">
        <f>Tournament!M179</f>
        <v>Indianapolis Colts</v>
      </c>
    </row>
    <row r="168" spans="12:26" ht="12.75">
      <c r="L168" s="107">
        <v>165</v>
      </c>
      <c r="M168" s="107" t="str">
        <f>IF(AND(Tournament!I180&lt;&gt;"",Tournament!K180&lt;&gt;""),IF(Tournament!I180&gt;Tournament!K180,Tournament!G180,""),"")</f>
        <v/>
      </c>
      <c r="N168" s="107" t="str">
        <f>IF(AND(Tournament!I180&lt;&gt;"",Tournament!K180&lt;&gt;""),IF(Tournament!I180=Tournament!K180,Tournament!G180,""),"")</f>
        <v/>
      </c>
      <c r="O168" s="107" t="str">
        <f>IF(AND(Tournament!I180&lt;&gt;"",Tournament!K180&lt;&gt;""),IF(Tournament!I180&gt;Tournament!K180,Tournament!M180,""),"")</f>
        <v/>
      </c>
      <c r="P168" s="107">
        <f>IF(AND(Tournament!I180&lt;&gt;"",Tournament!K180&lt;&gt;""),Tournament!I180,0)</f>
        <v>0</v>
      </c>
      <c r="Q168" s="107" t="str">
        <f>IF(AND(Tournament!I180&lt;&gt;"",Tournament!K180&lt;&gt;""),IF(Tournament!I180&lt;Tournament!K180,Tournament!M180,""),"")</f>
        <v/>
      </c>
      <c r="R168" s="107"/>
      <c r="S168" s="107" t="str">
        <f>IF(AND(Tournament!I180&lt;&gt;"",Tournament!K180&lt;&gt;""),IF(Tournament!I180&lt;Tournament!K180,Tournament!G180,""),"")</f>
        <v/>
      </c>
      <c r="T168" s="107">
        <f>IF(AND(Tournament!I180&lt;&gt;"",Tournament!K180&lt;&gt;""),Tournament!K180,0)</f>
        <v>0</v>
      </c>
      <c r="U168" s="107">
        <v>1</v>
      </c>
      <c r="V168" s="107">
        <v>165</v>
      </c>
      <c r="W168" s="107" t="str">
        <f>Tournament!G180</f>
        <v>Arizona Cardinals</v>
      </c>
      <c r="X168" s="107" t="str">
        <f>IF(Tournament!I180&lt;&gt;"",Tournament!I180,"")</f>
        <v/>
      </c>
      <c r="Y168" s="107" t="str">
        <f>IF(Tournament!K180&lt;&gt;"",Tournament!K180,"")</f>
        <v/>
      </c>
      <c r="Z168" s="107" t="str">
        <f>Tournament!M180</f>
        <v>Atlanta Falcons</v>
      </c>
    </row>
    <row r="169" spans="12:26" ht="12.75">
      <c r="L169" s="107">
        <v>166</v>
      </c>
      <c r="M169" s="107" t="str">
        <f>IF(AND(Tournament!I181&lt;&gt;"",Tournament!K181&lt;&gt;""),IF(Tournament!I181&gt;Tournament!K181,Tournament!G181,""),"")</f>
        <v/>
      </c>
      <c r="N169" s="107" t="str">
        <f>IF(AND(Tournament!I181&lt;&gt;"",Tournament!K181&lt;&gt;""),IF(Tournament!I181=Tournament!K181,Tournament!G181,""),"")</f>
        <v/>
      </c>
      <c r="O169" s="107" t="str">
        <f>IF(AND(Tournament!I181&lt;&gt;"",Tournament!K181&lt;&gt;""),IF(Tournament!I181&gt;Tournament!K181,Tournament!M181,""),"")</f>
        <v/>
      </c>
      <c r="P169" s="107">
        <f>IF(AND(Tournament!I181&lt;&gt;"",Tournament!K181&lt;&gt;""),Tournament!I181,0)</f>
        <v>0</v>
      </c>
      <c r="Q169" s="107" t="str">
        <f>IF(AND(Tournament!I181&lt;&gt;"",Tournament!K181&lt;&gt;""),IF(Tournament!I181&lt;Tournament!K181,Tournament!M181,""),"")</f>
        <v/>
      </c>
      <c r="R169" s="107" t="str">
        <f>IF(AND(Tournament!I181&lt;&gt;"",Tournament!K181&lt;&gt;""),IF(Tournament!I181=Tournament!K181,Tournament!M181,""),"")</f>
        <v/>
      </c>
      <c r="S169" s="107" t="str">
        <f>IF(AND(Tournament!I181&lt;&gt;"",Tournament!K181&lt;&gt;""),IF(Tournament!I181&lt;Tournament!K181,Tournament!G181,""),"")</f>
        <v/>
      </c>
      <c r="T169" s="107">
        <f>IF(AND(Tournament!I181&lt;&gt;"",Tournament!K181&lt;&gt;""),Tournament!K181,0)</f>
        <v>0</v>
      </c>
      <c r="U169" s="107">
        <v>1</v>
      </c>
      <c r="V169" s="107">
        <v>166</v>
      </c>
      <c r="W169" s="107" t="str">
        <f>Tournament!G181</f>
        <v>Cincinnati Bengals</v>
      </c>
      <c r="X169" s="107" t="str">
        <f>IF(Tournament!I181&lt;&gt;"",Tournament!I181,"")</f>
        <v/>
      </c>
      <c r="Y169" s="107" t="str">
        <f>IF(Tournament!K181&lt;&gt;"",Tournament!K181,"")</f>
        <v/>
      </c>
      <c r="Z169" s="107" t="str">
        <f>Tournament!M181</f>
        <v>Baltimore Ravens</v>
      </c>
    </row>
    <row r="170" spans="12:26" ht="12.75">
      <c r="L170" s="107">
        <v>167</v>
      </c>
      <c r="M170" s="107" t="str">
        <f>IF(AND(Tournament!I182&lt;&gt;"",Tournament!K182&lt;&gt;""),IF(Tournament!I182&gt;Tournament!K182,Tournament!G182,""),"")</f>
        <v/>
      </c>
      <c r="N170" s="107" t="str">
        <f>IF(AND(Tournament!I182&lt;&gt;"",Tournament!K182&lt;&gt;""),IF(Tournament!I182=Tournament!K182,Tournament!G182,""),"")</f>
        <v/>
      </c>
      <c r="O170" s="107" t="str">
        <f>IF(AND(Tournament!I182&lt;&gt;"",Tournament!K182&lt;&gt;""),IF(Tournament!I182&gt;Tournament!K182,Tournament!M182,""),"")</f>
        <v/>
      </c>
      <c r="P170" s="107">
        <f>IF(AND(Tournament!I182&lt;&gt;"",Tournament!K182&lt;&gt;""),Tournament!I182,0)</f>
        <v>0</v>
      </c>
      <c r="Q170" s="107" t="str">
        <f>IF(AND(Tournament!I182&lt;&gt;"",Tournament!K182&lt;&gt;""),IF(Tournament!I182&lt;Tournament!K182,Tournament!M182,""),"")</f>
        <v/>
      </c>
      <c r="R170" s="107" t="str">
        <f>IF(AND(Tournament!I182&lt;&gt;"",Tournament!K182&lt;&gt;""),IF(Tournament!I182=Tournament!K182,Tournament!M182,""),"")</f>
        <v/>
      </c>
      <c r="S170" s="107" t="str">
        <f>IF(AND(Tournament!I182&lt;&gt;"",Tournament!K182&lt;&gt;""),IF(Tournament!I182&lt;Tournament!K182,Tournament!G182,""),"")</f>
        <v/>
      </c>
      <c r="T170" s="107">
        <f>IF(AND(Tournament!I182&lt;&gt;"",Tournament!K182&lt;&gt;""),Tournament!K182,0)</f>
        <v>0</v>
      </c>
      <c r="U170" s="107">
        <v>1</v>
      </c>
      <c r="V170" s="107">
        <v>167</v>
      </c>
      <c r="W170" s="107" t="str">
        <f>Tournament!G182</f>
        <v>Jacksonville Jaguars</v>
      </c>
      <c r="X170" s="107" t="str">
        <f>IF(Tournament!I182&lt;&gt;"",Tournament!I182,"")</f>
        <v/>
      </c>
      <c r="Y170" s="107" t="str">
        <f>IF(Tournament!K182&lt;&gt;"",Tournament!K182,"")</f>
        <v/>
      </c>
      <c r="Z170" s="107" t="str">
        <f>Tournament!M182</f>
        <v>Buffalo Bills</v>
      </c>
    </row>
    <row r="171" spans="12:26" ht="12.75">
      <c r="L171" s="107">
        <v>168</v>
      </c>
      <c r="M171" s="107" t="str">
        <f>IF(AND(Tournament!I183&lt;&gt;"",Tournament!K183&lt;&gt;""),IF(Tournament!I183&gt;Tournament!K183,Tournament!G183,""),"")</f>
        <v/>
      </c>
      <c r="N171" s="107" t="str">
        <f>IF(AND(Tournament!I183&lt;&gt;"",Tournament!K183&lt;&gt;""),IF(Tournament!I183=Tournament!K183,Tournament!G183,""),"")</f>
        <v/>
      </c>
      <c r="O171" s="107" t="str">
        <f>IF(AND(Tournament!I183&lt;&gt;"",Tournament!K183&lt;&gt;""),IF(Tournament!I183&gt;Tournament!K183,Tournament!M183,""),"")</f>
        <v/>
      </c>
      <c r="P171" s="107">
        <f>IF(AND(Tournament!I183&lt;&gt;"",Tournament!K183&lt;&gt;""),Tournament!I183,0)</f>
        <v>0</v>
      </c>
      <c r="Q171" s="107" t="str">
        <f>IF(AND(Tournament!I183&lt;&gt;"",Tournament!K183&lt;&gt;""),IF(Tournament!I183&lt;Tournament!K183,Tournament!M183,""),"")</f>
        <v/>
      </c>
      <c r="R171" s="107" t="str">
        <f>IF(AND(Tournament!I183&lt;&gt;"",Tournament!K183&lt;&gt;""),IF(Tournament!I183=Tournament!K183,Tournament!M183,""),"")</f>
        <v/>
      </c>
      <c r="S171" s="107" t="str">
        <f>IF(AND(Tournament!I183&lt;&gt;"",Tournament!K183&lt;&gt;""),IF(Tournament!I183&lt;Tournament!K183,Tournament!G183,""),"")</f>
        <v/>
      </c>
      <c r="T171" s="107">
        <f>IF(AND(Tournament!I183&lt;&gt;"",Tournament!K183&lt;&gt;""),Tournament!K183,0)</f>
        <v>0</v>
      </c>
      <c r="U171" s="107">
        <v>1</v>
      </c>
      <c r="V171" s="107">
        <v>168</v>
      </c>
      <c r="W171" s="107" t="str">
        <f>Tournament!G183</f>
        <v>tennessee Titans</v>
      </c>
      <c r="X171" s="107" t="str">
        <f>IF(Tournament!I183&lt;&gt;"",Tournament!I183,"")</f>
        <v/>
      </c>
      <c r="Y171" s="107" t="str">
        <f>IF(Tournament!K183&lt;&gt;"",Tournament!K183,"")</f>
        <v/>
      </c>
      <c r="Z171" s="107" t="str">
        <f>Tournament!M183</f>
        <v>Chicago Bears</v>
      </c>
    </row>
    <row r="172" spans="12:26" ht="12.75">
      <c r="L172" s="107">
        <v>169</v>
      </c>
      <c r="M172" s="107" t="str">
        <f>IF(AND(Tournament!I184&lt;&gt;"",Tournament!K184&lt;&gt;""),IF(Tournament!I184&gt;Tournament!K184,Tournament!G184,""),"")</f>
        <v/>
      </c>
      <c r="N172" s="107" t="str">
        <f>IF(AND(Tournament!I184&lt;&gt;"",Tournament!K184&lt;&gt;""),IF(Tournament!I184=Tournament!K184,Tournament!G184,""),"")</f>
        <v/>
      </c>
      <c r="O172" s="107" t="str">
        <f>IF(AND(Tournament!I184&lt;&gt;"",Tournament!K184&lt;&gt;""),IF(Tournament!I184&gt;Tournament!K184,Tournament!M184,""),"")</f>
        <v/>
      </c>
      <c r="P172" s="107">
        <f>IF(AND(Tournament!I184&lt;&gt;"",Tournament!K184&lt;&gt;""),Tournament!I184,0)</f>
        <v>0</v>
      </c>
      <c r="Q172" s="107" t="str">
        <f>IF(AND(Tournament!I184&lt;&gt;"",Tournament!K184&lt;&gt;""),IF(Tournament!I184&lt;Tournament!K184,Tournament!M184,""),"")</f>
        <v/>
      </c>
      <c r="R172" s="107"/>
      <c r="S172" s="107" t="str">
        <f>IF(AND(Tournament!I184&lt;&gt;"",Tournament!K184&lt;&gt;""),IF(Tournament!I184&lt;Tournament!K184,Tournament!G184,""),"")</f>
        <v/>
      </c>
      <c r="T172" s="107">
        <f>IF(AND(Tournament!I184&lt;&gt;"",Tournament!K184&lt;&gt;""),Tournament!K184,0)</f>
        <v>0</v>
      </c>
      <c r="U172" s="107">
        <v>1</v>
      </c>
      <c r="V172" s="107">
        <v>169</v>
      </c>
      <c r="W172" s="107" t="str">
        <f>Tournament!G184</f>
        <v>New York Giants</v>
      </c>
      <c r="X172" s="107" t="str">
        <f>IF(Tournament!I184&lt;&gt;"",Tournament!I184,"")</f>
        <v/>
      </c>
      <c r="Y172" s="107" t="str">
        <f>IF(Tournament!K184&lt;&gt;"",Tournament!K184,"")</f>
        <v/>
      </c>
      <c r="Z172" s="107" t="str">
        <f>Tournament!M184</f>
        <v>Cleveland Browns</v>
      </c>
    </row>
    <row r="173" spans="12:26" ht="12.75">
      <c r="L173" s="107">
        <v>170</v>
      </c>
      <c r="M173" s="107" t="str">
        <f>IF(AND(Tournament!I185&lt;&gt;"",Tournament!K185&lt;&gt;""),IF(Tournament!I185&gt;Tournament!K185,Tournament!G185,""),"")</f>
        <v/>
      </c>
      <c r="N173" s="107" t="str">
        <f>IF(AND(Tournament!I185&lt;&gt;"",Tournament!K185&lt;&gt;""),IF(Tournament!I185=Tournament!K185,Tournament!G185,""),"")</f>
        <v/>
      </c>
      <c r="O173" s="107" t="str">
        <f>IF(AND(Tournament!I185&lt;&gt;"",Tournament!K185&lt;&gt;""),IF(Tournament!I185&gt;Tournament!K185,Tournament!M185,""),"")</f>
        <v/>
      </c>
      <c r="P173" s="107">
        <f>IF(AND(Tournament!I185&lt;&gt;"",Tournament!K185&lt;&gt;""),Tournament!I185,0)</f>
        <v>0</v>
      </c>
      <c r="Q173" s="107" t="str">
        <f>IF(AND(Tournament!I185&lt;&gt;"",Tournament!K185&lt;&gt;""),IF(Tournament!I185&lt;Tournament!K185,Tournament!M185,""),"")</f>
        <v/>
      </c>
      <c r="R173" s="107" t="str">
        <f>IF(AND(Tournament!I185&lt;&gt;"",Tournament!K185&lt;&gt;""),IF(Tournament!I185=Tournament!K185,Tournament!M185,""),"")</f>
        <v/>
      </c>
      <c r="S173" s="107" t="str">
        <f>IF(AND(Tournament!I185&lt;&gt;"",Tournament!K185&lt;&gt;""),IF(Tournament!I185&lt;Tournament!K185,Tournament!G185,""),"")</f>
        <v/>
      </c>
      <c r="T173" s="107">
        <f>IF(AND(Tournament!I185&lt;&gt;"",Tournament!K185&lt;&gt;""),Tournament!K185,0)</f>
        <v>0</v>
      </c>
      <c r="U173" s="107">
        <v>1</v>
      </c>
      <c r="V173" s="107">
        <v>170</v>
      </c>
      <c r="W173" s="107" t="str">
        <f>Tournament!G185</f>
        <v>San Diego Chargers</v>
      </c>
      <c r="X173" s="107" t="str">
        <f>IF(Tournament!I185&lt;&gt;"",Tournament!I185,"")</f>
        <v/>
      </c>
      <c r="Y173" s="107" t="str">
        <f>IF(Tournament!K185&lt;&gt;"",Tournament!K185,"")</f>
        <v/>
      </c>
      <c r="Z173" s="107" t="str">
        <f>Tournament!M185</f>
        <v>Houston Texans</v>
      </c>
    </row>
    <row r="174" spans="12:26" ht="12.75">
      <c r="L174" s="107">
        <v>171</v>
      </c>
      <c r="M174" s="107" t="str">
        <f>IF(AND(Tournament!I186&lt;&gt;"",Tournament!K186&lt;&gt;""),IF(Tournament!I186&gt;Tournament!K186,Tournament!G186,""),"")</f>
        <v/>
      </c>
      <c r="N174" s="107" t="str">
        <f>IF(AND(Tournament!I186&lt;&gt;"",Tournament!K186&lt;&gt;""),IF(Tournament!I186=Tournament!K186,Tournament!G186,""),"")</f>
        <v/>
      </c>
      <c r="O174" s="107" t="str">
        <f>IF(AND(Tournament!I186&lt;&gt;"",Tournament!K186&lt;&gt;""),IF(Tournament!I186&gt;Tournament!K186,Tournament!M186,""),"")</f>
        <v/>
      </c>
      <c r="P174" s="107">
        <f>IF(AND(Tournament!I186&lt;&gt;"",Tournament!K186&lt;&gt;""),Tournament!I186,0)</f>
        <v>0</v>
      </c>
      <c r="Q174" s="107" t="str">
        <f>IF(AND(Tournament!I186&lt;&gt;"",Tournament!K186&lt;&gt;""),IF(Tournament!I186&lt;Tournament!K186,Tournament!M186,""),"")</f>
        <v/>
      </c>
      <c r="R174" s="107" t="str">
        <f>IF(AND(Tournament!I186&lt;&gt;"",Tournament!K186&lt;&gt;""),IF(Tournament!I186=Tournament!K186,Tournament!M186,""),"")</f>
        <v/>
      </c>
      <c r="S174" s="107" t="str">
        <f>IF(AND(Tournament!I186&lt;&gt;"",Tournament!K186&lt;&gt;""),IF(Tournament!I186&lt;Tournament!K186,Tournament!G186,""),"")</f>
        <v/>
      </c>
      <c r="T174" s="107">
        <f>IF(AND(Tournament!I186&lt;&gt;"",Tournament!K186&lt;&gt;""),Tournament!K186,0)</f>
        <v>0</v>
      </c>
      <c r="U174" s="107">
        <v>1</v>
      </c>
      <c r="V174" s="107">
        <v>171</v>
      </c>
      <c r="W174" s="107" t="str">
        <f>Tournament!G186</f>
        <v>S. F. 49ers</v>
      </c>
      <c r="X174" s="107" t="str">
        <f>IF(Tournament!I186&lt;&gt;"",Tournament!I186,"")</f>
        <v/>
      </c>
      <c r="Y174" s="107" t="str">
        <f>IF(Tournament!K186&lt;&gt;"",Tournament!K186,"")</f>
        <v/>
      </c>
      <c r="Z174" s="107" t="str">
        <f>Tournament!M186</f>
        <v>Miami Dolphins</v>
      </c>
    </row>
    <row r="175" spans="12:26" ht="12.75">
      <c r="L175" s="107">
        <v>172</v>
      </c>
      <c r="M175" s="107" t="str">
        <f>IF(AND(Tournament!I187&lt;&gt;"",Tournament!K187&lt;&gt;""),IF(Tournament!I187&gt;Tournament!K187,Tournament!G187,""),"")</f>
        <v/>
      </c>
      <c r="N175" s="107" t="str">
        <f>IF(AND(Tournament!I187&lt;&gt;"",Tournament!K187&lt;&gt;""),IF(Tournament!I187=Tournament!K187,Tournament!G187,""),"")</f>
        <v/>
      </c>
      <c r="O175" s="107" t="str">
        <f>IF(AND(Tournament!I187&lt;&gt;"",Tournament!K187&lt;&gt;""),IF(Tournament!I187&gt;Tournament!K187,Tournament!M187,""),"")</f>
        <v/>
      </c>
      <c r="P175" s="107">
        <f>IF(AND(Tournament!I187&lt;&gt;"",Tournament!K187&lt;&gt;""),Tournament!I187,0)</f>
        <v>0</v>
      </c>
      <c r="Q175" s="107" t="str">
        <f>IF(AND(Tournament!I187&lt;&gt;"",Tournament!K187&lt;&gt;""),IF(Tournament!I187&lt;Tournament!K187,Tournament!M187,""),"")</f>
        <v/>
      </c>
      <c r="R175" s="107" t="str">
        <f>IF(AND(Tournament!I187&lt;&gt;"",Tournament!K187&lt;&gt;""),IF(Tournament!I187=Tournament!K187,Tournament!M187,""),"")</f>
        <v/>
      </c>
      <c r="S175" s="107" t="str">
        <f>IF(AND(Tournament!I187&lt;&gt;"",Tournament!K187&lt;&gt;""),IF(Tournament!I187&lt;Tournament!K187,Tournament!G187,""),"")</f>
        <v/>
      </c>
      <c r="T175" s="107">
        <f>IF(AND(Tournament!I187&lt;&gt;"",Tournament!K187&lt;&gt;""),Tournament!K187,0)</f>
        <v>0</v>
      </c>
      <c r="U175" s="107">
        <v>1</v>
      </c>
      <c r="V175" s="107">
        <v>172</v>
      </c>
      <c r="W175" s="107" t="str">
        <f>Tournament!G187</f>
        <v>Los Angeles Rams</v>
      </c>
      <c r="X175" s="107" t="str">
        <f>IF(Tournament!I187&lt;&gt;"",Tournament!I187,"")</f>
        <v/>
      </c>
      <c r="Y175" s="107" t="str">
        <f>IF(Tournament!K187&lt;&gt;"",Tournament!K187,"")</f>
        <v/>
      </c>
      <c r="Z175" s="107" t="str">
        <f>Tournament!M187</f>
        <v>New Orleans Saints</v>
      </c>
    </row>
    <row r="176" spans="12:26" ht="12.75">
      <c r="L176" s="107">
        <v>173</v>
      </c>
      <c r="M176" s="107" t="str">
        <f>IF(AND(Tournament!I188&lt;&gt;"",Tournament!K188&lt;&gt;""),IF(Tournament!I188&gt;Tournament!K188,Tournament!G188,""),"")</f>
        <v/>
      </c>
      <c r="N176" s="107" t="str">
        <f>IF(AND(Tournament!I188&lt;&gt;"",Tournament!K188&lt;&gt;""),IF(Tournament!I188=Tournament!K188,Tournament!G188,""),"")</f>
        <v/>
      </c>
      <c r="O176" s="107" t="str">
        <f>IF(AND(Tournament!I188&lt;&gt;"",Tournament!K188&lt;&gt;""),IF(Tournament!I188&gt;Tournament!K188,Tournament!M188,""),"")</f>
        <v/>
      </c>
      <c r="P176" s="107">
        <f>IF(AND(Tournament!I188&lt;&gt;"",Tournament!K188&lt;&gt;""),Tournament!I188,0)</f>
        <v>0</v>
      </c>
      <c r="Q176" s="107" t="str">
        <f>IF(AND(Tournament!I188&lt;&gt;"",Tournament!K188&lt;&gt;""),IF(Tournament!I188&lt;Tournament!K188,Tournament!M188,""),"")</f>
        <v/>
      </c>
      <c r="R176" s="107"/>
      <c r="S176" s="107" t="str">
        <f>IF(AND(Tournament!I188&lt;&gt;"",Tournament!K188&lt;&gt;""),IF(Tournament!I188&lt;Tournament!K188,Tournament!G188,""),"")</f>
        <v/>
      </c>
      <c r="T176" s="107">
        <f>IF(AND(Tournament!I188&lt;&gt;"",Tournament!K188&lt;&gt;""),Tournament!K188,0)</f>
        <v>0</v>
      </c>
      <c r="U176" s="107">
        <v>1</v>
      </c>
      <c r="V176" s="107">
        <v>173</v>
      </c>
      <c r="W176" s="107" t="str">
        <f>Tournament!G188</f>
        <v>Seattle Seahawks</v>
      </c>
      <c r="X176" s="107" t="str">
        <f>IF(Tournament!I188&lt;&gt;"",Tournament!I188,"")</f>
        <v/>
      </c>
      <c r="Y176" s="107" t="str">
        <f>IF(Tournament!K188&lt;&gt;"",Tournament!K188,"")</f>
        <v/>
      </c>
      <c r="Z176" s="107" t="str">
        <f>Tournament!M188</f>
        <v>Tampa Bay Buccaneers</v>
      </c>
    </row>
    <row r="177" spans="12:26" ht="12.75">
      <c r="L177" s="107">
        <v>174</v>
      </c>
      <c r="M177" s="107" t="str">
        <f>IF(AND(Tournament!I189&lt;&gt;"",Tournament!K189&lt;&gt;""),IF(Tournament!I189&gt;Tournament!K189,Tournament!G189,""),"")</f>
        <v/>
      </c>
      <c r="N177" s="107" t="str">
        <f>IF(AND(Tournament!I189&lt;&gt;"",Tournament!K189&lt;&gt;""),IF(Tournament!I189=Tournament!K189,Tournament!G189,""),"")</f>
        <v/>
      </c>
      <c r="O177" s="107" t="str">
        <f>IF(AND(Tournament!I189&lt;&gt;"",Tournament!K189&lt;&gt;""),IF(Tournament!I189&gt;Tournament!K189,Tournament!M189,""),"")</f>
        <v/>
      </c>
      <c r="P177" s="107">
        <f>IF(AND(Tournament!I189&lt;&gt;"",Tournament!K189&lt;&gt;""),Tournament!I189,0)</f>
        <v>0</v>
      </c>
      <c r="Q177" s="107" t="str">
        <f>IF(AND(Tournament!I189&lt;&gt;"",Tournament!K189&lt;&gt;""),IF(Tournament!I189&lt;Tournament!K189,Tournament!M189,""),"")</f>
        <v/>
      </c>
      <c r="R177" s="107" t="str">
        <f>IF(AND(Tournament!I189&lt;&gt;"",Tournament!K189&lt;&gt;""),IF(Tournament!I189=Tournament!K189,Tournament!M189,""),"")</f>
        <v/>
      </c>
      <c r="S177" s="107" t="str">
        <f>IF(AND(Tournament!I189&lt;&gt;"",Tournament!K189&lt;&gt;""),IF(Tournament!I189&lt;Tournament!K189,Tournament!G189,""),"")</f>
        <v/>
      </c>
      <c r="T177" s="107">
        <f>IF(AND(Tournament!I189&lt;&gt;"",Tournament!K189&lt;&gt;""),Tournament!K189,0)</f>
        <v>0</v>
      </c>
      <c r="U177" s="107">
        <v>1</v>
      </c>
      <c r="V177" s="107">
        <v>174</v>
      </c>
      <c r="W177" s="107" t="str">
        <f>Tournament!G189</f>
        <v>Kansas City Chiefs</v>
      </c>
      <c r="X177" s="107" t="str">
        <f>IF(Tournament!I189&lt;&gt;"",Tournament!I189,"")</f>
        <v/>
      </c>
      <c r="Y177" s="107" t="str">
        <f>IF(Tournament!K189&lt;&gt;"",Tournament!K189,"")</f>
        <v/>
      </c>
      <c r="Z177" s="107" t="str">
        <f>Tournament!M189</f>
        <v>Denver Broncos</v>
      </c>
    </row>
    <row r="178" spans="12:26" ht="12.75">
      <c r="L178" s="107">
        <v>175</v>
      </c>
      <c r="M178" s="107" t="str">
        <f>IF(AND(Tournament!I190&lt;&gt;"",Tournament!K190&lt;&gt;""),IF(Tournament!I190&gt;Tournament!K190,Tournament!G190,""),"")</f>
        <v/>
      </c>
      <c r="N178" s="107" t="str">
        <f>IF(AND(Tournament!I190&lt;&gt;"",Tournament!K190&lt;&gt;""),IF(Tournament!I190=Tournament!K190,Tournament!G190,""),"")</f>
        <v/>
      </c>
      <c r="O178" s="107" t="str">
        <f>IF(AND(Tournament!I190&lt;&gt;"",Tournament!K190&lt;&gt;""),IF(Tournament!I190&gt;Tournament!K190,Tournament!M190,""),"")</f>
        <v/>
      </c>
      <c r="P178" s="107">
        <f>IF(AND(Tournament!I190&lt;&gt;"",Tournament!K190&lt;&gt;""),Tournament!I190,0)</f>
        <v>0</v>
      </c>
      <c r="Q178" s="107" t="str">
        <f>IF(AND(Tournament!I190&lt;&gt;"",Tournament!K190&lt;&gt;""),IF(Tournament!I190&lt;Tournament!K190,Tournament!M190,""),"")</f>
        <v/>
      </c>
      <c r="R178" s="107" t="str">
        <f>IF(AND(Tournament!I190&lt;&gt;"",Tournament!K190&lt;&gt;""),IF(Tournament!I190=Tournament!K190,Tournament!M190,""),"")</f>
        <v/>
      </c>
      <c r="S178" s="107" t="str">
        <f>IF(AND(Tournament!I190&lt;&gt;"",Tournament!K190&lt;&gt;""),IF(Tournament!I190&lt;Tournament!K190,Tournament!G190,""),"")</f>
        <v/>
      </c>
      <c r="T178" s="107">
        <f>IF(AND(Tournament!I190&lt;&gt;"",Tournament!K190&lt;&gt;""),Tournament!K190,0)</f>
        <v>0</v>
      </c>
      <c r="U178" s="107">
        <v>1</v>
      </c>
      <c r="V178" s="107">
        <v>175</v>
      </c>
      <c r="W178" s="107" t="str">
        <f>Tournament!G190</f>
        <v>Carolina Panthers</v>
      </c>
      <c r="X178" s="107" t="str">
        <f>IF(Tournament!I190&lt;&gt;"",Tournament!I190,"")</f>
        <v/>
      </c>
      <c r="Y178" s="107" t="str">
        <f>IF(Tournament!K190&lt;&gt;"",Tournament!K190,"")</f>
        <v/>
      </c>
      <c r="Z178" s="107" t="str">
        <f>Tournament!M190</f>
        <v>Oakland Raiders</v>
      </c>
    </row>
    <row r="179" spans="12:26" ht="12.75">
      <c r="L179" s="107">
        <v>176</v>
      </c>
      <c r="M179" s="107" t="str">
        <f>IF(AND(Tournament!I191&lt;&gt;"",Tournament!K191&lt;&gt;""),IF(Tournament!I191&gt;Tournament!K191,Tournament!G191,""),"")</f>
        <v/>
      </c>
      <c r="N179" s="107" t="str">
        <f>IF(AND(Tournament!I191&lt;&gt;"",Tournament!K191&lt;&gt;""),IF(Tournament!I191=Tournament!K191,Tournament!G191,""),"")</f>
        <v/>
      </c>
      <c r="O179" s="107" t="str">
        <f>IF(AND(Tournament!I191&lt;&gt;"",Tournament!K191&lt;&gt;""),IF(Tournament!I191&gt;Tournament!K191,Tournament!M191,""),"")</f>
        <v/>
      </c>
      <c r="P179" s="107">
        <f>IF(AND(Tournament!I191&lt;&gt;"",Tournament!K191&lt;&gt;""),Tournament!I191,0)</f>
        <v>0</v>
      </c>
      <c r="Q179" s="107" t="str">
        <f>IF(AND(Tournament!I191&lt;&gt;"",Tournament!K191&lt;&gt;""),IF(Tournament!I191&lt;Tournament!K191,Tournament!M191,""),"")</f>
        <v/>
      </c>
      <c r="R179" s="107" t="str">
        <f>IF(AND(Tournament!I191&lt;&gt;"",Tournament!K191&lt;&gt;""),IF(Tournament!I191=Tournament!K191,Tournament!M191,""),"")</f>
        <v/>
      </c>
      <c r="S179" s="107" t="str">
        <f>IF(AND(Tournament!I191&lt;&gt;"",Tournament!K191&lt;&gt;""),IF(Tournament!I191&lt;Tournament!K191,Tournament!G191,""),"")</f>
        <v/>
      </c>
      <c r="T179" s="107">
        <f>IF(AND(Tournament!I191&lt;&gt;"",Tournament!K191&lt;&gt;""),Tournament!K191,0)</f>
        <v>0</v>
      </c>
      <c r="U179" s="107">
        <v>1</v>
      </c>
      <c r="V179" s="107">
        <v>176</v>
      </c>
      <c r="W179" s="107" t="str">
        <f>Tournament!G191</f>
        <v>New England Patriots</v>
      </c>
      <c r="X179" s="107" t="str">
        <f>IF(Tournament!I191&lt;&gt;"",Tournament!I191,"")</f>
        <v/>
      </c>
      <c r="Y179" s="107" t="str">
        <f>IF(Tournament!K191&lt;&gt;"",Tournament!K191,"")</f>
        <v/>
      </c>
      <c r="Z179" s="107" t="str">
        <f>Tournament!M191</f>
        <v>New York Jets</v>
      </c>
    </row>
    <row r="180" spans="12:26" ht="12.75">
      <c r="L180" s="107">
        <v>177</v>
      </c>
      <c r="M180" s="107" t="str">
        <f>IF(AND(Tournament!I192&lt;&gt;"",Tournament!K192&lt;&gt;""),IF(Tournament!I192&gt;Tournament!K192,Tournament!G192,""),"")</f>
        <v/>
      </c>
      <c r="N180" s="107" t="str">
        <f>IF(AND(Tournament!I192&lt;&gt;"",Tournament!K192&lt;&gt;""),IF(Tournament!I192=Tournament!K192,Tournament!G192,""),"")</f>
        <v/>
      </c>
      <c r="O180" s="107" t="str">
        <f>IF(AND(Tournament!I192&lt;&gt;"",Tournament!K192&lt;&gt;""),IF(Tournament!I192&gt;Tournament!K192,Tournament!M192,""),"")</f>
        <v/>
      </c>
      <c r="P180" s="107">
        <f>IF(AND(Tournament!I192&lt;&gt;"",Tournament!K192&lt;&gt;""),Tournament!I192,0)</f>
        <v>0</v>
      </c>
      <c r="Q180" s="107" t="str">
        <f>IF(AND(Tournament!I192&lt;&gt;"",Tournament!K192&lt;&gt;""),IF(Tournament!I192&lt;Tournament!K192,Tournament!M192,""),"")</f>
        <v/>
      </c>
      <c r="R180" s="107"/>
      <c r="S180" s="107" t="str">
        <f>IF(AND(Tournament!I192&lt;&gt;"",Tournament!K192&lt;&gt;""),IF(Tournament!I192&lt;Tournament!K192,Tournament!G192,""),"")</f>
        <v/>
      </c>
      <c r="T180" s="107">
        <f>IF(AND(Tournament!I192&lt;&gt;"",Tournament!K192&lt;&gt;""),Tournament!K192,0)</f>
        <v>0</v>
      </c>
      <c r="U180" s="107">
        <v>1</v>
      </c>
      <c r="V180" s="107">
        <v>177</v>
      </c>
      <c r="W180" s="107" t="str">
        <f>Tournament!G192</f>
        <v>Green Bay Packers</v>
      </c>
      <c r="X180" s="107" t="str">
        <f>IF(Tournament!I192&lt;&gt;"",Tournament!I192,"")</f>
        <v/>
      </c>
      <c r="Y180" s="107" t="str">
        <f>IF(Tournament!K192&lt;&gt;"",Tournament!K192,"")</f>
        <v/>
      </c>
      <c r="Z180" s="107" t="str">
        <f>Tournament!M192</f>
        <v>Philadelphia Eagles</v>
      </c>
    </row>
    <row r="181" spans="12:26" ht="12.75">
      <c r="L181" s="107">
        <v>178</v>
      </c>
      <c r="M181" s="107" t="str">
        <f>IF(AND(Tournament!I193&lt;&gt;"",Tournament!K193&lt;&gt;""),IF(Tournament!I193&gt;Tournament!K193,Tournament!G193,""),"")</f>
        <v/>
      </c>
      <c r="N181" s="107" t="str">
        <f>IF(AND(Tournament!I193&lt;&gt;"",Tournament!K193&lt;&gt;""),IF(Tournament!I193=Tournament!K193,Tournament!G193,""),"")</f>
        <v/>
      </c>
      <c r="O181" s="107" t="str">
        <f>IF(AND(Tournament!I193&lt;&gt;"",Tournament!K193&lt;&gt;""),IF(Tournament!I193&gt;Tournament!K193,Tournament!M193,""),"")</f>
        <v/>
      </c>
      <c r="P181" s="107">
        <f>IF(AND(Tournament!I193&lt;&gt;"",Tournament!K193&lt;&gt;""),Tournament!I193,0)</f>
        <v>0</v>
      </c>
      <c r="Q181" s="107" t="str">
        <f>IF(AND(Tournament!I193&lt;&gt;"",Tournament!K193&lt;&gt;""),IF(Tournament!I193&lt;Tournament!K193,Tournament!M193,""),"")</f>
        <v/>
      </c>
      <c r="R181" s="107" t="str">
        <f>IF(AND(Tournament!I193&lt;&gt;"",Tournament!K193&lt;&gt;""),IF(Tournament!I193=Tournament!K193,Tournament!M193,""),"")</f>
        <v/>
      </c>
      <c r="S181" s="107" t="str">
        <f>IF(AND(Tournament!I193&lt;&gt;"",Tournament!K193&lt;&gt;""),IF(Tournament!I193&lt;Tournament!K193,Tournament!G193,""),"")</f>
        <v/>
      </c>
      <c r="T181" s="107">
        <f>IF(AND(Tournament!I193&lt;&gt;"",Tournament!K193&lt;&gt;""),Tournament!K193,0)</f>
        <v>0</v>
      </c>
      <c r="U181" s="107">
        <v>1</v>
      </c>
      <c r="V181" s="107">
        <v>178</v>
      </c>
      <c r="W181" s="107" t="str">
        <f>Tournament!G193</f>
        <v>Dallas Cowboys</v>
      </c>
      <c r="X181" s="107" t="str">
        <f>IF(Tournament!I193&lt;&gt;"",Tournament!I193,"")</f>
        <v/>
      </c>
      <c r="Y181" s="107" t="str">
        <f>IF(Tournament!K193&lt;&gt;"",Tournament!K193,"")</f>
        <v/>
      </c>
      <c r="Z181" s="107" t="str">
        <f>Tournament!M193</f>
        <v>Minnesota Vikings</v>
      </c>
    </row>
    <row r="182" spans="12:26" ht="12.75">
      <c r="L182" s="107">
        <v>179</v>
      </c>
      <c r="M182" s="107" t="str">
        <f>IF(AND(Tournament!I194&lt;&gt;"",Tournament!K194&lt;&gt;""),IF(Tournament!I194&gt;Tournament!K194,Tournament!G194,""),"")</f>
        <v/>
      </c>
      <c r="N182" s="107" t="str">
        <f>IF(AND(Tournament!I194&lt;&gt;"",Tournament!K194&lt;&gt;""),IF(Tournament!I194=Tournament!K194,Tournament!G194,""),"")</f>
        <v/>
      </c>
      <c r="O182" s="107" t="str">
        <f>IF(AND(Tournament!I194&lt;&gt;"",Tournament!K194&lt;&gt;""),IF(Tournament!I194&gt;Tournament!K194,Tournament!M194,""),"")</f>
        <v/>
      </c>
      <c r="P182" s="107">
        <f>IF(AND(Tournament!I194&lt;&gt;"",Tournament!K194&lt;&gt;""),Tournament!I194,0)</f>
        <v>0</v>
      </c>
      <c r="Q182" s="107" t="str">
        <f>IF(AND(Tournament!I194&lt;&gt;"",Tournament!K194&lt;&gt;""),IF(Tournament!I194&lt;Tournament!K194,Tournament!M194,""),"")</f>
        <v/>
      </c>
      <c r="R182" s="107" t="str">
        <f>IF(AND(Tournament!I194&lt;&gt;"",Tournament!K194&lt;&gt;""),IF(Tournament!I194=Tournament!K194,Tournament!M194,""),"")</f>
        <v/>
      </c>
      <c r="S182" s="107" t="str">
        <f>IF(AND(Tournament!I194&lt;&gt;"",Tournament!K194&lt;&gt;""),IF(Tournament!I194&lt;Tournament!K194,Tournament!G194,""),"")</f>
        <v/>
      </c>
      <c r="T182" s="107">
        <f>IF(AND(Tournament!I194&lt;&gt;"",Tournament!K194&lt;&gt;""),Tournament!K194,0)</f>
        <v>0</v>
      </c>
      <c r="U182" s="107">
        <v>1</v>
      </c>
      <c r="V182" s="107">
        <v>179</v>
      </c>
      <c r="W182" s="107" t="str">
        <f>Tournament!G194</f>
        <v>Kansas City Chiefs</v>
      </c>
      <c r="X182" s="107" t="str">
        <f>IF(Tournament!I194&lt;&gt;"",Tournament!I194,"")</f>
        <v/>
      </c>
      <c r="Y182" s="107" t="str">
        <f>IF(Tournament!K194&lt;&gt;"",Tournament!K194,"")</f>
        <v/>
      </c>
      <c r="Z182" s="107" t="str">
        <f>Tournament!M194</f>
        <v>Atlanta Falcons</v>
      </c>
    </row>
    <row r="183" spans="12:26" ht="12.75">
      <c r="L183" s="107">
        <v>180</v>
      </c>
      <c r="M183" s="107" t="str">
        <f>IF(AND(Tournament!I195&lt;&gt;"",Tournament!K195&lt;&gt;""),IF(Tournament!I195&gt;Tournament!K195,Tournament!G195,""),"")</f>
        <v/>
      </c>
      <c r="N183" s="107" t="str">
        <f>IF(AND(Tournament!I195&lt;&gt;"",Tournament!K195&lt;&gt;""),IF(Tournament!I195=Tournament!K195,Tournament!G195,""),"")</f>
        <v/>
      </c>
      <c r="O183" s="107" t="str">
        <f>IF(AND(Tournament!I195&lt;&gt;"",Tournament!K195&lt;&gt;""),IF(Tournament!I195&gt;Tournament!K195,Tournament!M195,""),"")</f>
        <v/>
      </c>
      <c r="P183" s="107">
        <f>IF(AND(Tournament!I195&lt;&gt;"",Tournament!K195&lt;&gt;""),Tournament!I195,0)</f>
        <v>0</v>
      </c>
      <c r="Q183" s="107" t="str">
        <f>IF(AND(Tournament!I195&lt;&gt;"",Tournament!K195&lt;&gt;""),IF(Tournament!I195&lt;Tournament!K195,Tournament!M195,""),"")</f>
        <v/>
      </c>
      <c r="R183" s="107" t="str">
        <f>IF(AND(Tournament!I195&lt;&gt;"",Tournament!K195&lt;&gt;""),IF(Tournament!I195=Tournament!K195,Tournament!M195,""),"")</f>
        <v/>
      </c>
      <c r="S183" s="107" t="str">
        <f>IF(AND(Tournament!I195&lt;&gt;"",Tournament!K195&lt;&gt;""),IF(Tournament!I195&lt;Tournament!K195,Tournament!G195,""),"")</f>
        <v/>
      </c>
      <c r="T183" s="107">
        <f>IF(AND(Tournament!I195&lt;&gt;"",Tournament!K195&lt;&gt;""),Tournament!K195,0)</f>
        <v>0</v>
      </c>
      <c r="U183" s="107">
        <v>1</v>
      </c>
      <c r="V183" s="107">
        <v>180</v>
      </c>
      <c r="W183" s="107" t="str">
        <f>Tournament!G195</f>
        <v>Miami Dolphins</v>
      </c>
      <c r="X183" s="107" t="str">
        <f>IF(Tournament!I195&lt;&gt;"",Tournament!I195,"")</f>
        <v/>
      </c>
      <c r="Y183" s="107" t="str">
        <f>IF(Tournament!K195&lt;&gt;"",Tournament!K195,"")</f>
        <v/>
      </c>
      <c r="Z183" s="107" t="str">
        <f>Tournament!M195</f>
        <v>Baltimore Ravens</v>
      </c>
    </row>
    <row r="184" spans="12:26" ht="12.75">
      <c r="L184" s="107">
        <v>181</v>
      </c>
      <c r="M184" s="107" t="str">
        <f>IF(AND(Tournament!I196&lt;&gt;"",Tournament!K196&lt;&gt;""),IF(Tournament!I196&gt;Tournament!K196,Tournament!G196,""),"")</f>
        <v/>
      </c>
      <c r="N184" s="107" t="str">
        <f>IF(AND(Tournament!I196&lt;&gt;"",Tournament!K196&lt;&gt;""),IF(Tournament!I196=Tournament!K196,Tournament!G196,""),"")</f>
        <v/>
      </c>
      <c r="O184" s="107" t="str">
        <f>IF(AND(Tournament!I196&lt;&gt;"",Tournament!K196&lt;&gt;""),IF(Tournament!I196&gt;Tournament!K196,Tournament!M196,""),"")</f>
        <v/>
      </c>
      <c r="P184" s="107">
        <f>IF(AND(Tournament!I196&lt;&gt;"",Tournament!K196&lt;&gt;""),Tournament!I196,0)</f>
        <v>0</v>
      </c>
      <c r="Q184" s="107" t="str">
        <f>IF(AND(Tournament!I196&lt;&gt;"",Tournament!K196&lt;&gt;""),IF(Tournament!I196&lt;Tournament!K196,Tournament!M196,""),"")</f>
        <v/>
      </c>
      <c r="R184" s="107"/>
      <c r="S184" s="107" t="str">
        <f>IF(AND(Tournament!I196&lt;&gt;"",Tournament!K196&lt;&gt;""),IF(Tournament!I196&lt;Tournament!K196,Tournament!G196,""),"")</f>
        <v/>
      </c>
      <c r="T184" s="107">
        <f>IF(AND(Tournament!I196&lt;&gt;"",Tournament!K196&lt;&gt;""),Tournament!K196,0)</f>
        <v>0</v>
      </c>
      <c r="U184" s="107">
        <v>1</v>
      </c>
      <c r="V184" s="107">
        <v>181</v>
      </c>
      <c r="W184" s="107" t="str">
        <f>Tournament!G196</f>
        <v>S. F. 49ers</v>
      </c>
      <c r="X184" s="107" t="str">
        <f>IF(Tournament!I196&lt;&gt;"",Tournament!I196,"")</f>
        <v/>
      </c>
      <c r="Y184" s="107" t="str">
        <f>IF(Tournament!K196&lt;&gt;"",Tournament!K196,"")</f>
        <v/>
      </c>
      <c r="Z184" s="107" t="str">
        <f>Tournament!M196</f>
        <v>Chicago Bears</v>
      </c>
    </row>
    <row r="185" spans="12:26" ht="12.75">
      <c r="L185" s="107">
        <v>182</v>
      </c>
      <c r="M185" s="107" t="str">
        <f>IF(AND(Tournament!I197&lt;&gt;"",Tournament!K197&lt;&gt;""),IF(Tournament!I197&gt;Tournament!K197,Tournament!G197,""),"")</f>
        <v/>
      </c>
      <c r="N185" s="107" t="str">
        <f>IF(AND(Tournament!I197&lt;&gt;"",Tournament!K197&lt;&gt;""),IF(Tournament!I197=Tournament!K197,Tournament!G197,""),"")</f>
        <v/>
      </c>
      <c r="O185" s="107" t="str">
        <f>IF(AND(Tournament!I197&lt;&gt;"",Tournament!K197&lt;&gt;""),IF(Tournament!I197&gt;Tournament!K197,Tournament!M197,""),"")</f>
        <v/>
      </c>
      <c r="P185" s="107">
        <f>IF(AND(Tournament!I197&lt;&gt;"",Tournament!K197&lt;&gt;""),Tournament!I197,0)</f>
        <v>0</v>
      </c>
      <c r="Q185" s="107" t="str">
        <f>IF(AND(Tournament!I197&lt;&gt;"",Tournament!K197&lt;&gt;""),IF(Tournament!I197&lt;Tournament!K197,Tournament!M197,""),"")</f>
        <v/>
      </c>
      <c r="R185" s="107" t="str">
        <f>IF(AND(Tournament!I197&lt;&gt;"",Tournament!K197&lt;&gt;""),IF(Tournament!I197=Tournament!K197,Tournament!M197,""),"")</f>
        <v/>
      </c>
      <c r="S185" s="107" t="str">
        <f>IF(AND(Tournament!I197&lt;&gt;"",Tournament!K197&lt;&gt;""),IF(Tournament!I197&lt;Tournament!K197,Tournament!G197,""),"")</f>
        <v/>
      </c>
      <c r="T185" s="107">
        <f>IF(AND(Tournament!I197&lt;&gt;"",Tournament!K197&lt;&gt;""),Tournament!K197,0)</f>
        <v>0</v>
      </c>
      <c r="U185" s="107">
        <v>1</v>
      </c>
      <c r="V185" s="107">
        <v>182</v>
      </c>
      <c r="W185" s="107" t="str">
        <f>Tournament!G197</f>
        <v>Philadelphia Eagles</v>
      </c>
      <c r="X185" s="107" t="str">
        <f>IF(Tournament!I197&lt;&gt;"",Tournament!I197,"")</f>
        <v/>
      </c>
      <c r="Y185" s="107" t="str">
        <f>IF(Tournament!K197&lt;&gt;"",Tournament!K197,"")</f>
        <v/>
      </c>
      <c r="Z185" s="107" t="str">
        <f>Tournament!M197</f>
        <v>Cincinnati Bengals</v>
      </c>
    </row>
    <row r="186" spans="12:26" ht="12.75">
      <c r="L186" s="107">
        <v>183</v>
      </c>
      <c r="M186" s="107" t="str">
        <f>IF(AND(Tournament!I198&lt;&gt;"",Tournament!K198&lt;&gt;""),IF(Tournament!I198&gt;Tournament!K198,Tournament!G198,""),"")</f>
        <v/>
      </c>
      <c r="N186" s="107" t="str">
        <f>IF(AND(Tournament!I198&lt;&gt;"",Tournament!K198&lt;&gt;""),IF(Tournament!I198=Tournament!K198,Tournament!G198,""),"")</f>
        <v/>
      </c>
      <c r="O186" s="107" t="str">
        <f>IF(AND(Tournament!I198&lt;&gt;"",Tournament!K198&lt;&gt;""),IF(Tournament!I198&gt;Tournament!K198,Tournament!M198,""),"")</f>
        <v/>
      </c>
      <c r="P186" s="107">
        <f>IF(AND(Tournament!I198&lt;&gt;"",Tournament!K198&lt;&gt;""),Tournament!I198,0)</f>
        <v>0</v>
      </c>
      <c r="Q186" s="107" t="str">
        <f>IF(AND(Tournament!I198&lt;&gt;"",Tournament!K198&lt;&gt;""),IF(Tournament!I198&lt;Tournament!K198,Tournament!M198,""),"")</f>
        <v/>
      </c>
      <c r="R186" s="107" t="str">
        <f>IF(AND(Tournament!I198&lt;&gt;"",Tournament!K198&lt;&gt;""),IF(Tournament!I198=Tournament!K198,Tournament!M198,""),"")</f>
        <v/>
      </c>
      <c r="S186" s="107" t="str">
        <f>IF(AND(Tournament!I198&lt;&gt;"",Tournament!K198&lt;&gt;""),IF(Tournament!I198&lt;Tournament!K198,Tournament!G198,""),"")</f>
        <v/>
      </c>
      <c r="T186" s="107">
        <f>IF(AND(Tournament!I198&lt;&gt;"",Tournament!K198&lt;&gt;""),Tournament!K198,0)</f>
        <v>0</v>
      </c>
      <c r="U186" s="107">
        <v>1</v>
      </c>
      <c r="V186" s="107">
        <v>183</v>
      </c>
      <c r="W186" s="107" t="str">
        <f>Tournament!G198</f>
        <v>Houston Texans</v>
      </c>
      <c r="X186" s="107" t="str">
        <f>IF(Tournament!I198&lt;&gt;"",Tournament!I198,"")</f>
        <v/>
      </c>
      <c r="Y186" s="107" t="str">
        <f>IF(Tournament!K198&lt;&gt;"",Tournament!K198,"")</f>
        <v/>
      </c>
      <c r="Z186" s="107" t="str">
        <f>Tournament!M198</f>
        <v>Green Bay Packers</v>
      </c>
    </row>
    <row r="187" spans="12:26" ht="12.75">
      <c r="L187" s="107">
        <v>184</v>
      </c>
      <c r="M187" s="107" t="str">
        <f>IF(AND(Tournament!I199&lt;&gt;"",Tournament!K199&lt;&gt;""),IF(Tournament!I199&gt;Tournament!K199,Tournament!G199,""),"")</f>
        <v/>
      </c>
      <c r="N187" s="107" t="str">
        <f>IF(AND(Tournament!I199&lt;&gt;"",Tournament!K199&lt;&gt;""),IF(Tournament!I199=Tournament!K199,Tournament!G199,""),"")</f>
        <v/>
      </c>
      <c r="O187" s="107" t="str">
        <f>IF(AND(Tournament!I199&lt;&gt;"",Tournament!K199&lt;&gt;""),IF(Tournament!I199&gt;Tournament!K199,Tournament!M199,""),"")</f>
        <v/>
      </c>
      <c r="P187" s="107">
        <f>IF(AND(Tournament!I199&lt;&gt;"",Tournament!K199&lt;&gt;""),Tournament!I199,0)</f>
        <v>0</v>
      </c>
      <c r="Q187" s="107" t="str">
        <f>IF(AND(Tournament!I199&lt;&gt;"",Tournament!K199&lt;&gt;""),IF(Tournament!I199&lt;Tournament!K199,Tournament!M199,""),"")</f>
        <v/>
      </c>
      <c r="R187" s="107" t="str">
        <f>IF(AND(Tournament!I199&lt;&gt;"",Tournament!K199&lt;&gt;""),IF(Tournament!I199=Tournament!K199,Tournament!M199,""),"")</f>
        <v/>
      </c>
      <c r="S187" s="107" t="str">
        <f>IF(AND(Tournament!I199&lt;&gt;"",Tournament!K199&lt;&gt;""),IF(Tournament!I199&lt;Tournament!K199,Tournament!G199,""),"")</f>
        <v/>
      </c>
      <c r="T187" s="107">
        <f>IF(AND(Tournament!I199&lt;&gt;"",Tournament!K199&lt;&gt;""),Tournament!K199,0)</f>
        <v>0</v>
      </c>
      <c r="U187" s="107">
        <v>1</v>
      </c>
      <c r="V187" s="107">
        <v>184</v>
      </c>
      <c r="W187" s="107" t="str">
        <f>Tournament!G199</f>
        <v>Denver Broncos</v>
      </c>
      <c r="X187" s="107" t="str">
        <f>IF(Tournament!I199&lt;&gt;"",Tournament!I199,"")</f>
        <v/>
      </c>
      <c r="Y187" s="107" t="str">
        <f>IF(Tournament!K199&lt;&gt;"",Tournament!K199,"")</f>
        <v/>
      </c>
      <c r="Z187" s="107" t="str">
        <f>Tournament!M199</f>
        <v>Jacksonville Jaguars</v>
      </c>
    </row>
    <row r="188" spans="12:26" ht="12.75">
      <c r="L188" s="107">
        <v>185</v>
      </c>
      <c r="M188" s="107" t="str">
        <f>IF(AND(Tournament!I200&lt;&gt;"",Tournament!K200&lt;&gt;""),IF(Tournament!I200&gt;Tournament!K200,Tournament!G200,""),"")</f>
        <v/>
      </c>
      <c r="N188" s="107" t="str">
        <f>IF(AND(Tournament!I200&lt;&gt;"",Tournament!K200&lt;&gt;""),IF(Tournament!I200=Tournament!K200,Tournament!G200,""),"")</f>
        <v/>
      </c>
      <c r="O188" s="107" t="str">
        <f>IF(AND(Tournament!I200&lt;&gt;"",Tournament!K200&lt;&gt;""),IF(Tournament!I200&gt;Tournament!K200,Tournament!M200,""),"")</f>
        <v/>
      </c>
      <c r="P188" s="107">
        <f>IF(AND(Tournament!I200&lt;&gt;"",Tournament!K200&lt;&gt;""),Tournament!I200,0)</f>
        <v>0</v>
      </c>
      <c r="Q188" s="107" t="str">
        <f>IF(AND(Tournament!I200&lt;&gt;"",Tournament!K200&lt;&gt;""),IF(Tournament!I200&lt;Tournament!K200,Tournament!M200,""),"")</f>
        <v/>
      </c>
      <c r="R188" s="107"/>
      <c r="S188" s="107" t="str">
        <f>IF(AND(Tournament!I200&lt;&gt;"",Tournament!K200&lt;&gt;""),IF(Tournament!I200&lt;Tournament!K200,Tournament!G200,""),"")</f>
        <v/>
      </c>
      <c r="T188" s="107">
        <f>IF(AND(Tournament!I200&lt;&gt;"",Tournament!K200&lt;&gt;""),Tournament!K200,0)</f>
        <v>0</v>
      </c>
      <c r="U188" s="107">
        <v>1</v>
      </c>
      <c r="V188" s="107">
        <v>185</v>
      </c>
      <c r="W188" s="107" t="str">
        <f>Tournament!G200</f>
        <v>Los Angeles Rams</v>
      </c>
      <c r="X188" s="107" t="str">
        <f>IF(Tournament!I200&lt;&gt;"",Tournament!I200,"")</f>
        <v/>
      </c>
      <c r="Y188" s="107" t="str">
        <f>IF(Tournament!K200&lt;&gt;"",Tournament!K200,"")</f>
        <v/>
      </c>
      <c r="Z188" s="107" t="str">
        <f>Tournament!M200</f>
        <v>New England Patriots</v>
      </c>
    </row>
    <row r="189" spans="12:26" ht="12.75">
      <c r="L189" s="107">
        <v>186</v>
      </c>
      <c r="M189" s="107" t="str">
        <f>IF(AND(Tournament!I201&lt;&gt;"",Tournament!K201&lt;&gt;""),IF(Tournament!I201&gt;Tournament!K201,Tournament!G201,""),"")</f>
        <v/>
      </c>
      <c r="N189" s="107" t="str">
        <f>IF(AND(Tournament!I201&lt;&gt;"",Tournament!K201&lt;&gt;""),IF(Tournament!I201=Tournament!K201,Tournament!G201,""),"")</f>
        <v/>
      </c>
      <c r="O189" s="107" t="str">
        <f>IF(AND(Tournament!I201&lt;&gt;"",Tournament!K201&lt;&gt;""),IF(Tournament!I201&gt;Tournament!K201,Tournament!M201,""),"")</f>
        <v/>
      </c>
      <c r="P189" s="107">
        <f>IF(AND(Tournament!I201&lt;&gt;"",Tournament!K201&lt;&gt;""),Tournament!I201,0)</f>
        <v>0</v>
      </c>
      <c r="Q189" s="107" t="str">
        <f>IF(AND(Tournament!I201&lt;&gt;"",Tournament!K201&lt;&gt;""),IF(Tournament!I201&lt;Tournament!K201,Tournament!M201,""),"")</f>
        <v/>
      </c>
      <c r="R189" s="107" t="str">
        <f>IF(AND(Tournament!I201&lt;&gt;"",Tournament!K201&lt;&gt;""),IF(Tournament!I201=Tournament!K201,Tournament!M201,""),"")</f>
        <v/>
      </c>
      <c r="S189" s="107" t="str">
        <f>IF(AND(Tournament!I201&lt;&gt;"",Tournament!K201&lt;&gt;""),IF(Tournament!I201&lt;Tournament!K201,Tournament!G201,""),"")</f>
        <v/>
      </c>
      <c r="T189" s="107">
        <f>IF(AND(Tournament!I201&lt;&gt;"",Tournament!K201&lt;&gt;""),Tournament!K201,0)</f>
        <v>0</v>
      </c>
      <c r="U189" s="107">
        <v>1</v>
      </c>
      <c r="V189" s="107">
        <v>186</v>
      </c>
      <c r="W189" s="107" t="str">
        <f>Tournament!G201</f>
        <v>Detroit Lions</v>
      </c>
      <c r="X189" s="107" t="str">
        <f>IF(Tournament!I201&lt;&gt;"",Tournament!I201,"")</f>
        <v/>
      </c>
      <c r="Y189" s="107" t="str">
        <f>IF(Tournament!K201&lt;&gt;"",Tournament!K201,"")</f>
        <v/>
      </c>
      <c r="Z189" s="107" t="str">
        <f>Tournament!M201</f>
        <v>New Orleans Saints</v>
      </c>
    </row>
    <row r="190" spans="12:26" ht="12.75">
      <c r="L190" s="107">
        <v>187</v>
      </c>
      <c r="M190" s="107" t="str">
        <f>IF(AND(Tournament!I202&lt;&gt;"",Tournament!K202&lt;&gt;""),IF(Tournament!I202&gt;Tournament!K202,Tournament!G202,""),"")</f>
        <v/>
      </c>
      <c r="N190" s="107" t="str">
        <f>IF(AND(Tournament!I202&lt;&gt;"",Tournament!K202&lt;&gt;""),IF(Tournament!I202=Tournament!K202,Tournament!G202,""),"")</f>
        <v/>
      </c>
      <c r="O190" s="107" t="str">
        <f>IF(AND(Tournament!I202&lt;&gt;"",Tournament!K202&lt;&gt;""),IF(Tournament!I202&gt;Tournament!K202,Tournament!M202,""),"")</f>
        <v/>
      </c>
      <c r="P190" s="107">
        <f>IF(AND(Tournament!I202&lt;&gt;"",Tournament!K202&lt;&gt;""),Tournament!I202,0)</f>
        <v>0</v>
      </c>
      <c r="Q190" s="107" t="str">
        <f>IF(AND(Tournament!I202&lt;&gt;"",Tournament!K202&lt;&gt;""),IF(Tournament!I202&lt;Tournament!K202,Tournament!M202,""),"")</f>
        <v/>
      </c>
      <c r="R190" s="107" t="str">
        <f>IF(AND(Tournament!I202&lt;&gt;"",Tournament!K202&lt;&gt;""),IF(Tournament!I202=Tournament!K202,Tournament!M202,""),"")</f>
        <v/>
      </c>
      <c r="S190" s="107" t="str">
        <f>IF(AND(Tournament!I202&lt;&gt;"",Tournament!K202&lt;&gt;""),IF(Tournament!I202&lt;Tournament!K202,Tournament!G202,""),"")</f>
        <v/>
      </c>
      <c r="T190" s="107">
        <f>IF(AND(Tournament!I202&lt;&gt;"",Tournament!K202&lt;&gt;""),Tournament!K202,0)</f>
        <v>0</v>
      </c>
      <c r="U190" s="107">
        <v>1</v>
      </c>
      <c r="V190" s="107">
        <v>187</v>
      </c>
      <c r="W190" s="107" t="str">
        <f>Tournament!G202</f>
        <v>Buffalo Bills</v>
      </c>
      <c r="X190" s="107" t="str">
        <f>IF(Tournament!I202&lt;&gt;"",Tournament!I202,"")</f>
        <v/>
      </c>
      <c r="Y190" s="107" t="str">
        <f>IF(Tournament!K202&lt;&gt;"",Tournament!K202,"")</f>
        <v/>
      </c>
      <c r="Z190" s="107" t="str">
        <f>Tournament!M202</f>
        <v>Oakland Raiders</v>
      </c>
    </row>
    <row r="191" spans="12:26" ht="12.75">
      <c r="L191" s="107">
        <v>188</v>
      </c>
      <c r="M191" s="107" t="str">
        <f>IF(AND(Tournament!I203&lt;&gt;"",Tournament!K203&lt;&gt;""),IF(Tournament!I203&gt;Tournament!K203,Tournament!G203,""),"")</f>
        <v/>
      </c>
      <c r="N191" s="107" t="str">
        <f>IF(AND(Tournament!I203&lt;&gt;"",Tournament!K203&lt;&gt;""),IF(Tournament!I203=Tournament!K203,Tournament!G203,""),"")</f>
        <v/>
      </c>
      <c r="O191" s="107" t="str">
        <f>IF(AND(Tournament!I203&lt;&gt;"",Tournament!K203&lt;&gt;""),IF(Tournament!I203&gt;Tournament!K203,Tournament!M203,""),"")</f>
        <v/>
      </c>
      <c r="P191" s="107">
        <f>IF(AND(Tournament!I203&lt;&gt;"",Tournament!K203&lt;&gt;""),Tournament!I203,0)</f>
        <v>0</v>
      </c>
      <c r="Q191" s="107" t="str">
        <f>IF(AND(Tournament!I203&lt;&gt;"",Tournament!K203&lt;&gt;""),IF(Tournament!I203&lt;Tournament!K203,Tournament!M203,""),"")</f>
        <v/>
      </c>
      <c r="R191" s="107" t="str">
        <f>IF(AND(Tournament!I203&lt;&gt;"",Tournament!K203&lt;&gt;""),IF(Tournament!I203=Tournament!K203,Tournament!M203,""),"")</f>
        <v/>
      </c>
      <c r="S191" s="107" t="str">
        <f>IF(AND(Tournament!I203&lt;&gt;"",Tournament!K203&lt;&gt;""),IF(Tournament!I203&lt;Tournament!K203,Tournament!G203,""),"")</f>
        <v/>
      </c>
      <c r="T191" s="107">
        <f>IF(AND(Tournament!I203&lt;&gt;"",Tournament!K203&lt;&gt;""),Tournament!K203,0)</f>
        <v>0</v>
      </c>
      <c r="U191" s="107">
        <v>1</v>
      </c>
      <c r="V191" s="107">
        <v>188</v>
      </c>
      <c r="W191" s="107" t="str">
        <f>Tournament!G203</f>
        <v>Washington Redskins</v>
      </c>
      <c r="X191" s="107" t="str">
        <f>IF(Tournament!I203&lt;&gt;"",Tournament!I203,"")</f>
        <v/>
      </c>
      <c r="Y191" s="107" t="str">
        <f>IF(Tournament!K203&lt;&gt;"",Tournament!K203,"")</f>
        <v/>
      </c>
      <c r="Z191" s="107" t="str">
        <f>Tournament!M203</f>
        <v>Arizona Cardinals</v>
      </c>
    </row>
    <row r="192" spans="12:26" ht="12.75">
      <c r="L192" s="107">
        <v>189</v>
      </c>
      <c r="M192" s="107" t="str">
        <f>IF(AND(Tournament!I204&lt;&gt;"",Tournament!K204&lt;&gt;""),IF(Tournament!I204&gt;Tournament!K204,Tournament!G204,""),"")</f>
        <v/>
      </c>
      <c r="N192" s="107" t="str">
        <f>IF(AND(Tournament!I204&lt;&gt;"",Tournament!K204&lt;&gt;""),IF(Tournament!I204=Tournament!K204,Tournament!G204,""),"")</f>
        <v/>
      </c>
      <c r="O192" s="107" t="str">
        <f>IF(AND(Tournament!I204&lt;&gt;"",Tournament!K204&lt;&gt;""),IF(Tournament!I204&gt;Tournament!K204,Tournament!M204,""),"")</f>
        <v/>
      </c>
      <c r="P192" s="107">
        <f>IF(AND(Tournament!I204&lt;&gt;"",Tournament!K204&lt;&gt;""),Tournament!I204,0)</f>
        <v>0</v>
      </c>
      <c r="Q192" s="107" t="str">
        <f>IF(AND(Tournament!I204&lt;&gt;"",Tournament!K204&lt;&gt;""),IF(Tournament!I204&lt;Tournament!K204,Tournament!M204,""),"")</f>
        <v/>
      </c>
      <c r="R192" s="107"/>
      <c r="S192" s="107" t="str">
        <f>IF(AND(Tournament!I204&lt;&gt;"",Tournament!K204&lt;&gt;""),IF(Tournament!I204&lt;Tournament!K204,Tournament!G204,""),"")</f>
        <v/>
      </c>
      <c r="T192" s="107">
        <f>IF(AND(Tournament!I204&lt;&gt;"",Tournament!K204&lt;&gt;""),Tournament!K204,0)</f>
        <v>0</v>
      </c>
      <c r="U192" s="107">
        <v>1</v>
      </c>
      <c r="V192" s="107">
        <v>189</v>
      </c>
      <c r="W192" s="107" t="str">
        <f>Tournament!G204</f>
        <v>New York Giants</v>
      </c>
      <c r="X192" s="107" t="str">
        <f>IF(Tournament!I204&lt;&gt;"",Tournament!I204,"")</f>
        <v/>
      </c>
      <c r="Y192" s="107" t="str">
        <f>IF(Tournament!K204&lt;&gt;"",Tournament!K204,"")</f>
        <v/>
      </c>
      <c r="Z192" s="107" t="str">
        <f>Tournament!M204</f>
        <v>Pittsburgh Steelers</v>
      </c>
    </row>
    <row r="193" spans="12:26" ht="12.75">
      <c r="L193" s="107">
        <v>190</v>
      </c>
      <c r="M193" s="107" t="str">
        <f>IF(AND(Tournament!I205&lt;&gt;"",Tournament!K205&lt;&gt;""),IF(Tournament!I205&gt;Tournament!K205,Tournament!G205,""),"")</f>
        <v/>
      </c>
      <c r="N193" s="107" t="str">
        <f>IF(AND(Tournament!I205&lt;&gt;"",Tournament!K205&lt;&gt;""),IF(Tournament!I205=Tournament!K205,Tournament!G205,""),"")</f>
        <v/>
      </c>
      <c r="O193" s="107" t="str">
        <f>IF(AND(Tournament!I205&lt;&gt;"",Tournament!K205&lt;&gt;""),IF(Tournament!I205&gt;Tournament!K205,Tournament!M205,""),"")</f>
        <v/>
      </c>
      <c r="P193" s="107">
        <f>IF(AND(Tournament!I205&lt;&gt;"",Tournament!K205&lt;&gt;""),Tournament!I205,0)</f>
        <v>0</v>
      </c>
      <c r="Q193" s="107" t="str">
        <f>IF(AND(Tournament!I205&lt;&gt;"",Tournament!K205&lt;&gt;""),IF(Tournament!I205&lt;Tournament!K205,Tournament!M205,""),"")</f>
        <v/>
      </c>
      <c r="R193" s="107" t="str">
        <f>IF(AND(Tournament!I205&lt;&gt;"",Tournament!K205&lt;&gt;""),IF(Tournament!I205=Tournament!K205,Tournament!M205,""),"")</f>
        <v/>
      </c>
      <c r="S193" s="107" t="str">
        <f>IF(AND(Tournament!I205&lt;&gt;"",Tournament!K205&lt;&gt;""),IF(Tournament!I205&lt;Tournament!K205,Tournament!G205,""),"")</f>
        <v/>
      </c>
      <c r="T193" s="107">
        <f>IF(AND(Tournament!I205&lt;&gt;"",Tournament!K205&lt;&gt;""),Tournament!K205,0)</f>
        <v>0</v>
      </c>
      <c r="U193" s="107">
        <v>1</v>
      </c>
      <c r="V193" s="107">
        <v>190</v>
      </c>
      <c r="W193" s="107" t="str">
        <f>Tournament!G205</f>
        <v>Tampa Bay Buccaneers</v>
      </c>
      <c r="X193" s="107" t="str">
        <f>IF(Tournament!I205&lt;&gt;"",Tournament!I205,"")</f>
        <v/>
      </c>
      <c r="Y193" s="107" t="str">
        <f>IF(Tournament!K205&lt;&gt;"",Tournament!K205,"")</f>
        <v/>
      </c>
      <c r="Z193" s="107" t="str">
        <f>Tournament!M205</f>
        <v>San Diego Chargers</v>
      </c>
    </row>
    <row r="194" spans="12:26" ht="12.75">
      <c r="L194" s="107">
        <v>191</v>
      </c>
      <c r="M194" s="107" t="str">
        <f>IF(AND(Tournament!I206&lt;&gt;"",Tournament!K206&lt;&gt;""),IF(Tournament!I206&gt;Tournament!K206,Tournament!G206,""),"")</f>
        <v/>
      </c>
      <c r="N194" s="107" t="str">
        <f>IF(AND(Tournament!I206&lt;&gt;"",Tournament!K206&lt;&gt;""),IF(Tournament!I206=Tournament!K206,Tournament!G206,""),"")</f>
        <v/>
      </c>
      <c r="O194" s="107" t="str">
        <f>IF(AND(Tournament!I206&lt;&gt;"",Tournament!K206&lt;&gt;""),IF(Tournament!I206&gt;Tournament!K206,Tournament!M206,""),"")</f>
        <v/>
      </c>
      <c r="P194" s="107">
        <f>IF(AND(Tournament!I206&lt;&gt;"",Tournament!K206&lt;&gt;""),Tournament!I206,0)</f>
        <v>0</v>
      </c>
      <c r="Q194" s="107" t="str">
        <f>IF(AND(Tournament!I206&lt;&gt;"",Tournament!K206&lt;&gt;""),IF(Tournament!I206&lt;Tournament!K206,Tournament!M206,""),"")</f>
        <v/>
      </c>
      <c r="R194" s="107" t="str">
        <f>IF(AND(Tournament!I206&lt;&gt;"",Tournament!K206&lt;&gt;""),IF(Tournament!I206=Tournament!K206,Tournament!M206,""),"")</f>
        <v/>
      </c>
      <c r="S194" s="107" t="str">
        <f>IF(AND(Tournament!I206&lt;&gt;"",Tournament!K206&lt;&gt;""),IF(Tournament!I206&lt;Tournament!K206,Tournament!G206,""),"")</f>
        <v/>
      </c>
      <c r="T194" s="107">
        <f>IF(AND(Tournament!I206&lt;&gt;"",Tournament!K206&lt;&gt;""),Tournament!K206,0)</f>
        <v>0</v>
      </c>
      <c r="U194" s="107">
        <v>1</v>
      </c>
      <c r="V194" s="107">
        <v>191</v>
      </c>
      <c r="W194" s="107" t="str">
        <f>Tournament!G206</f>
        <v>Carolina Panthers</v>
      </c>
      <c r="X194" s="107" t="str">
        <f>IF(Tournament!I206&lt;&gt;"",Tournament!I206,"")</f>
        <v/>
      </c>
      <c r="Y194" s="107" t="str">
        <f>IF(Tournament!K206&lt;&gt;"",Tournament!K206,"")</f>
        <v/>
      </c>
      <c r="Z194" s="107" t="str">
        <f>Tournament!M206</f>
        <v>Seattle Seahawks</v>
      </c>
    </row>
    <row r="195" spans="12:26" ht="12.75">
      <c r="L195" s="107">
        <v>192</v>
      </c>
      <c r="M195" s="107" t="str">
        <f>IF(AND(Tournament!I207&lt;&gt;"",Tournament!K207&lt;&gt;""),IF(Tournament!I207&gt;Tournament!K207,Tournament!G207,""),"")</f>
        <v/>
      </c>
      <c r="N195" s="107" t="str">
        <f>IF(AND(Tournament!I207&lt;&gt;"",Tournament!K207&lt;&gt;""),IF(Tournament!I207=Tournament!K207,Tournament!G207,""),"")</f>
        <v/>
      </c>
      <c r="O195" s="107" t="str">
        <f>IF(AND(Tournament!I207&lt;&gt;"",Tournament!K207&lt;&gt;""),IF(Tournament!I207&gt;Tournament!K207,Tournament!M207,""),"")</f>
        <v/>
      </c>
      <c r="P195" s="107">
        <f>IF(AND(Tournament!I207&lt;&gt;"",Tournament!K207&lt;&gt;""),Tournament!I207,0)</f>
        <v>0</v>
      </c>
      <c r="Q195" s="107" t="str">
        <f>IF(AND(Tournament!I207&lt;&gt;"",Tournament!K207&lt;&gt;""),IF(Tournament!I207&lt;Tournament!K207,Tournament!M207,""),"")</f>
        <v/>
      </c>
      <c r="R195" s="107" t="str">
        <f>IF(AND(Tournament!I207&lt;&gt;"",Tournament!K207&lt;&gt;""),IF(Tournament!I207=Tournament!K207,Tournament!M207,""),"")</f>
        <v/>
      </c>
      <c r="S195" s="107" t="str">
        <f>IF(AND(Tournament!I207&lt;&gt;"",Tournament!K207&lt;&gt;""),IF(Tournament!I207&lt;Tournament!K207,Tournament!G207,""),"")</f>
        <v/>
      </c>
      <c r="T195" s="107">
        <f>IF(AND(Tournament!I207&lt;&gt;"",Tournament!K207&lt;&gt;""),Tournament!K207,0)</f>
        <v>0</v>
      </c>
      <c r="U195" s="107">
        <v>1</v>
      </c>
      <c r="V195" s="107">
        <v>192</v>
      </c>
      <c r="W195" s="107" t="str">
        <f>Tournament!G207</f>
        <v>Indianapolis Colts</v>
      </c>
      <c r="X195" s="107" t="str">
        <f>IF(Tournament!I207&lt;&gt;"",Tournament!I207,"")</f>
        <v/>
      </c>
      <c r="Y195" s="107" t="str">
        <f>IF(Tournament!K207&lt;&gt;"",Tournament!K207,"")</f>
        <v/>
      </c>
      <c r="Z195" s="107" t="str">
        <f>Tournament!M207</f>
        <v>New York Jets</v>
      </c>
    </row>
    <row r="196" spans="12:26" ht="12.75">
      <c r="L196" s="107">
        <v>193</v>
      </c>
      <c r="M196" s="107" t="str">
        <f>IF(AND(Tournament!I208&lt;&gt;"",Tournament!K208&lt;&gt;""),IF(Tournament!I208&gt;Tournament!K208,Tournament!G208,""),"")</f>
        <v/>
      </c>
      <c r="N196" s="107" t="str">
        <f>IF(AND(Tournament!I208&lt;&gt;"",Tournament!K208&lt;&gt;""),IF(Tournament!I208=Tournament!K208,Tournament!G208,""),"")</f>
        <v/>
      </c>
      <c r="O196" s="107" t="str">
        <f>IF(AND(Tournament!I208&lt;&gt;"",Tournament!K208&lt;&gt;""),IF(Tournament!I208&gt;Tournament!K208,Tournament!M208,""),"")</f>
        <v/>
      </c>
      <c r="P196" s="107">
        <f>IF(AND(Tournament!I208&lt;&gt;"",Tournament!K208&lt;&gt;""),Tournament!I208,0)</f>
        <v>0</v>
      </c>
      <c r="Q196" s="107" t="str">
        <f>IF(AND(Tournament!I208&lt;&gt;"",Tournament!K208&lt;&gt;""),IF(Tournament!I208&lt;Tournament!K208,Tournament!M208,""),"")</f>
        <v/>
      </c>
      <c r="R196" s="107"/>
      <c r="S196" s="107" t="str">
        <f>IF(AND(Tournament!I208&lt;&gt;"",Tournament!K208&lt;&gt;""),IF(Tournament!I208&lt;Tournament!K208,Tournament!G208,""),"")</f>
        <v/>
      </c>
      <c r="T196" s="107">
        <f>IF(AND(Tournament!I208&lt;&gt;"",Tournament!K208&lt;&gt;""),Tournament!K208,0)</f>
        <v>0</v>
      </c>
      <c r="U196" s="107">
        <v>1</v>
      </c>
      <c r="V196" s="107">
        <v>193</v>
      </c>
      <c r="W196" s="107" t="str">
        <f>Tournament!G208</f>
        <v>Oakland Raiders</v>
      </c>
      <c r="X196" s="107" t="str">
        <f>IF(Tournament!I208&lt;&gt;"",Tournament!I208,"")</f>
        <v/>
      </c>
      <c r="Y196" s="107" t="str">
        <f>IF(Tournament!K208&lt;&gt;"",Tournament!K208,"")</f>
        <v/>
      </c>
      <c r="Z196" s="107" t="str">
        <f>Tournament!M208</f>
        <v>Kansas City Chiefs</v>
      </c>
    </row>
    <row r="197" spans="12:26" ht="12.75">
      <c r="L197" s="107">
        <v>194</v>
      </c>
      <c r="M197" s="107" t="str">
        <f>IF(AND(Tournament!I209&lt;&gt;"",Tournament!K209&lt;&gt;""),IF(Tournament!I209&gt;Tournament!K209,Tournament!G209,""),"")</f>
        <v/>
      </c>
      <c r="N197" s="107" t="str">
        <f>IF(AND(Tournament!I209&lt;&gt;"",Tournament!K209&lt;&gt;""),IF(Tournament!I209=Tournament!K209,Tournament!G209,""),"")</f>
        <v/>
      </c>
      <c r="O197" s="107" t="str">
        <f>IF(AND(Tournament!I209&lt;&gt;"",Tournament!K209&lt;&gt;""),IF(Tournament!I209&gt;Tournament!K209,Tournament!M209,""),"")</f>
        <v/>
      </c>
      <c r="P197" s="107">
        <f>IF(AND(Tournament!I209&lt;&gt;"",Tournament!K209&lt;&gt;""),Tournament!I209,0)</f>
        <v>0</v>
      </c>
      <c r="Q197" s="107" t="str">
        <f>IF(AND(Tournament!I209&lt;&gt;"",Tournament!K209&lt;&gt;""),IF(Tournament!I209&lt;Tournament!K209,Tournament!M209,""),"")</f>
        <v/>
      </c>
      <c r="R197" s="107" t="str">
        <f>IF(AND(Tournament!I209&lt;&gt;"",Tournament!K209&lt;&gt;""),IF(Tournament!I209=Tournament!K209,Tournament!M209,""),"")</f>
        <v/>
      </c>
      <c r="S197" s="107" t="str">
        <f>IF(AND(Tournament!I209&lt;&gt;"",Tournament!K209&lt;&gt;""),IF(Tournament!I209&lt;Tournament!K209,Tournament!G209,""),"")</f>
        <v/>
      </c>
      <c r="T197" s="107">
        <f>IF(AND(Tournament!I209&lt;&gt;"",Tournament!K209&lt;&gt;""),Tournament!K209,0)</f>
        <v>0</v>
      </c>
      <c r="U197" s="107">
        <v>1</v>
      </c>
      <c r="V197" s="107">
        <v>194</v>
      </c>
      <c r="W197" s="107" t="str">
        <f>Tournament!G209</f>
        <v>Pittsburgh Steelers</v>
      </c>
      <c r="X197" s="107" t="str">
        <f>IF(Tournament!I209&lt;&gt;"",Tournament!I209,"")</f>
        <v/>
      </c>
      <c r="Y197" s="107" t="str">
        <f>IF(Tournament!K209&lt;&gt;"",Tournament!K209,"")</f>
        <v/>
      </c>
      <c r="Z197" s="107" t="str">
        <f>Tournament!M209</f>
        <v>Buffalo Bills</v>
      </c>
    </row>
    <row r="198" spans="12:26" ht="12.75">
      <c r="L198" s="107">
        <v>195</v>
      </c>
      <c r="M198" s="107" t="str">
        <f>IF(AND(Tournament!I210&lt;&gt;"",Tournament!K210&lt;&gt;""),IF(Tournament!I210&gt;Tournament!K210,Tournament!G210,""),"")</f>
        <v/>
      </c>
      <c r="N198" s="107" t="str">
        <f>IF(AND(Tournament!I210&lt;&gt;"",Tournament!K210&lt;&gt;""),IF(Tournament!I210=Tournament!K210,Tournament!G210,""),"")</f>
        <v/>
      </c>
      <c r="O198" s="107" t="str">
        <f>IF(AND(Tournament!I210&lt;&gt;"",Tournament!K210&lt;&gt;""),IF(Tournament!I210&gt;Tournament!K210,Tournament!M210,""),"")</f>
        <v/>
      </c>
      <c r="P198" s="107">
        <f>IF(AND(Tournament!I210&lt;&gt;"",Tournament!K210&lt;&gt;""),Tournament!I210,0)</f>
        <v>0</v>
      </c>
      <c r="Q198" s="107" t="str">
        <f>IF(AND(Tournament!I210&lt;&gt;"",Tournament!K210&lt;&gt;""),IF(Tournament!I210&lt;Tournament!K210,Tournament!M210,""),"")</f>
        <v/>
      </c>
      <c r="R198" s="107" t="str">
        <f>IF(AND(Tournament!I210&lt;&gt;"",Tournament!K210&lt;&gt;""),IF(Tournament!I210=Tournament!K210,Tournament!M210,""),"")</f>
        <v/>
      </c>
      <c r="S198" s="107" t="str">
        <f>IF(AND(Tournament!I210&lt;&gt;"",Tournament!K210&lt;&gt;""),IF(Tournament!I210&lt;Tournament!K210,Tournament!G210,""),"")</f>
        <v/>
      </c>
      <c r="T198" s="107">
        <f>IF(AND(Tournament!I210&lt;&gt;"",Tournament!K210&lt;&gt;""),Tournament!K210,0)</f>
        <v>0</v>
      </c>
      <c r="U198" s="107">
        <v>1</v>
      </c>
      <c r="V198" s="107">
        <v>195</v>
      </c>
      <c r="W198" s="107" t="str">
        <f>Tournament!G210</f>
        <v>San Diego Chargers</v>
      </c>
      <c r="X198" s="107" t="str">
        <f>IF(Tournament!I210&lt;&gt;"",Tournament!I210,"")</f>
        <v/>
      </c>
      <c r="Y198" s="107" t="str">
        <f>IF(Tournament!K210&lt;&gt;"",Tournament!K210,"")</f>
        <v/>
      </c>
      <c r="Z198" s="107" t="str">
        <f>Tournament!M210</f>
        <v>Carolina Panthers</v>
      </c>
    </row>
    <row r="199" spans="12:26" ht="12.75">
      <c r="L199" s="107">
        <v>196</v>
      </c>
      <c r="M199" s="107" t="str">
        <f>IF(AND(Tournament!I211&lt;&gt;"",Tournament!K211&lt;&gt;""),IF(Tournament!I211&gt;Tournament!K211,Tournament!G211,""),"")</f>
        <v/>
      </c>
      <c r="N199" s="107" t="str">
        <f>IF(AND(Tournament!I211&lt;&gt;"",Tournament!K211&lt;&gt;""),IF(Tournament!I211=Tournament!K211,Tournament!G211,""),"")</f>
        <v/>
      </c>
      <c r="O199" s="107" t="str">
        <f>IF(AND(Tournament!I211&lt;&gt;"",Tournament!K211&lt;&gt;""),IF(Tournament!I211&gt;Tournament!K211,Tournament!M211,""),"")</f>
        <v/>
      </c>
      <c r="P199" s="107">
        <f>IF(AND(Tournament!I211&lt;&gt;"",Tournament!K211&lt;&gt;""),Tournament!I211,0)</f>
        <v>0</v>
      </c>
      <c r="Q199" s="107" t="str">
        <f>IF(AND(Tournament!I211&lt;&gt;"",Tournament!K211&lt;&gt;""),IF(Tournament!I211&lt;Tournament!K211,Tournament!M211,""),"")</f>
        <v/>
      </c>
      <c r="R199" s="107" t="str">
        <f>IF(AND(Tournament!I211&lt;&gt;"",Tournament!K211&lt;&gt;""),IF(Tournament!I211=Tournament!K211,Tournament!M211,""),"")</f>
        <v/>
      </c>
      <c r="S199" s="107" t="str">
        <f>IF(AND(Tournament!I211&lt;&gt;"",Tournament!K211&lt;&gt;""),IF(Tournament!I211&lt;Tournament!K211,Tournament!G211,""),"")</f>
        <v/>
      </c>
      <c r="T199" s="107">
        <f>IF(AND(Tournament!I211&lt;&gt;"",Tournament!K211&lt;&gt;""),Tournament!K211,0)</f>
        <v>0</v>
      </c>
      <c r="U199" s="107">
        <v>1</v>
      </c>
      <c r="V199" s="107">
        <v>196</v>
      </c>
      <c r="W199" s="107" t="str">
        <f>Tournament!G211</f>
        <v>Cincinnati Bengals</v>
      </c>
      <c r="X199" s="107" t="str">
        <f>IF(Tournament!I211&lt;&gt;"",Tournament!I211,"")</f>
        <v/>
      </c>
      <c r="Y199" s="107" t="str">
        <f>IF(Tournament!K211&lt;&gt;"",Tournament!K211,"")</f>
        <v/>
      </c>
      <c r="Z199" s="107" t="str">
        <f>Tournament!M211</f>
        <v>Cleveland Browns</v>
      </c>
    </row>
    <row r="200" spans="12:26" ht="12.75">
      <c r="L200" s="107">
        <v>197</v>
      </c>
      <c r="M200" s="107" t="str">
        <f>IF(AND(Tournament!I212&lt;&gt;"",Tournament!K212&lt;&gt;""),IF(Tournament!I212&gt;Tournament!K212,Tournament!G212,""),"")</f>
        <v/>
      </c>
      <c r="N200" s="107" t="str">
        <f>IF(AND(Tournament!I212&lt;&gt;"",Tournament!K212&lt;&gt;""),IF(Tournament!I212=Tournament!K212,Tournament!G212,""),"")</f>
        <v/>
      </c>
      <c r="O200" s="107" t="str">
        <f>IF(AND(Tournament!I212&lt;&gt;"",Tournament!K212&lt;&gt;""),IF(Tournament!I212&gt;Tournament!K212,Tournament!M212,""),"")</f>
        <v/>
      </c>
      <c r="P200" s="107">
        <f>IF(AND(Tournament!I212&lt;&gt;"",Tournament!K212&lt;&gt;""),Tournament!I212,0)</f>
        <v>0</v>
      </c>
      <c r="Q200" s="107" t="str">
        <f>IF(AND(Tournament!I212&lt;&gt;"",Tournament!K212&lt;&gt;""),IF(Tournament!I212&lt;Tournament!K212,Tournament!M212,""),"")</f>
        <v/>
      </c>
      <c r="R200" s="107"/>
      <c r="S200" s="107" t="str">
        <f>IF(AND(Tournament!I212&lt;&gt;"",Tournament!K212&lt;&gt;""),IF(Tournament!I212&lt;Tournament!K212,Tournament!G212,""),"")</f>
        <v/>
      </c>
      <c r="T200" s="107">
        <f>IF(AND(Tournament!I212&lt;&gt;"",Tournament!K212&lt;&gt;""),Tournament!K212,0)</f>
        <v>0</v>
      </c>
      <c r="U200" s="107">
        <v>1</v>
      </c>
      <c r="V200" s="107">
        <v>197</v>
      </c>
      <c r="W200" s="107" t="str">
        <f>Tournament!G212</f>
        <v>Chicago Bears</v>
      </c>
      <c r="X200" s="107" t="str">
        <f>IF(Tournament!I212&lt;&gt;"",Tournament!I212,"")</f>
        <v/>
      </c>
      <c r="Y200" s="107" t="str">
        <f>IF(Tournament!K212&lt;&gt;"",Tournament!K212,"")</f>
        <v/>
      </c>
      <c r="Z200" s="107" t="str">
        <f>Tournament!M212</f>
        <v>Detroit Lions</v>
      </c>
    </row>
    <row r="201" spans="12:26" ht="12.75">
      <c r="L201" s="107">
        <v>198</v>
      </c>
      <c r="M201" s="107" t="str">
        <f>IF(AND(Tournament!I213&lt;&gt;"",Tournament!K213&lt;&gt;""),IF(Tournament!I213&gt;Tournament!K213,Tournament!G213,""),"")</f>
        <v/>
      </c>
      <c r="N201" s="107" t="str">
        <f>IF(AND(Tournament!I213&lt;&gt;"",Tournament!K213&lt;&gt;""),IF(Tournament!I213=Tournament!K213,Tournament!G213,""),"")</f>
        <v/>
      </c>
      <c r="O201" s="107" t="str">
        <f>IF(AND(Tournament!I213&lt;&gt;"",Tournament!K213&lt;&gt;""),IF(Tournament!I213&gt;Tournament!K213,Tournament!M213,""),"")</f>
        <v/>
      </c>
      <c r="P201" s="107">
        <f>IF(AND(Tournament!I213&lt;&gt;"",Tournament!K213&lt;&gt;""),Tournament!I213,0)</f>
        <v>0</v>
      </c>
      <c r="Q201" s="107" t="str">
        <f>IF(AND(Tournament!I213&lt;&gt;"",Tournament!K213&lt;&gt;""),IF(Tournament!I213&lt;Tournament!K213,Tournament!M213,""),"")</f>
        <v/>
      </c>
      <c r="R201" s="107" t="str">
        <f>IF(AND(Tournament!I213&lt;&gt;"",Tournament!K213&lt;&gt;""),IF(Tournament!I213=Tournament!K213,Tournament!M213,""),"")</f>
        <v/>
      </c>
      <c r="S201" s="107" t="str">
        <f>IF(AND(Tournament!I213&lt;&gt;"",Tournament!K213&lt;&gt;""),IF(Tournament!I213&lt;Tournament!K213,Tournament!G213,""),"")</f>
        <v/>
      </c>
      <c r="T201" s="107">
        <f>IF(AND(Tournament!I213&lt;&gt;"",Tournament!K213&lt;&gt;""),Tournament!K213,0)</f>
        <v>0</v>
      </c>
      <c r="U201" s="107">
        <v>1</v>
      </c>
      <c r="V201" s="107">
        <v>198</v>
      </c>
      <c r="W201" s="107" t="str">
        <f>Tournament!G213</f>
        <v>Houston Texans</v>
      </c>
      <c r="X201" s="107" t="str">
        <f>IF(Tournament!I213&lt;&gt;"",Tournament!I213,"")</f>
        <v/>
      </c>
      <c r="Y201" s="107" t="str">
        <f>IF(Tournament!K213&lt;&gt;"",Tournament!K213,"")</f>
        <v/>
      </c>
      <c r="Z201" s="107" t="str">
        <f>Tournament!M213</f>
        <v>Indianapolis Colts</v>
      </c>
    </row>
    <row r="202" spans="12:26" ht="12.75">
      <c r="L202" s="107">
        <v>199</v>
      </c>
      <c r="M202" s="107" t="str">
        <f>IF(AND(Tournament!I214&lt;&gt;"",Tournament!K214&lt;&gt;""),IF(Tournament!I214&gt;Tournament!K214,Tournament!G214,""),"")</f>
        <v/>
      </c>
      <c r="N202" s="107" t="str">
        <f>IF(AND(Tournament!I214&lt;&gt;"",Tournament!K214&lt;&gt;""),IF(Tournament!I214=Tournament!K214,Tournament!G214,""),"")</f>
        <v/>
      </c>
      <c r="O202" s="107" t="str">
        <f>IF(AND(Tournament!I214&lt;&gt;"",Tournament!K214&lt;&gt;""),IF(Tournament!I214&gt;Tournament!K214,Tournament!M214,""),"")</f>
        <v/>
      </c>
      <c r="P202" s="107">
        <f>IF(AND(Tournament!I214&lt;&gt;"",Tournament!K214&lt;&gt;""),Tournament!I214,0)</f>
        <v>0</v>
      </c>
      <c r="Q202" s="107" t="str">
        <f>IF(AND(Tournament!I214&lt;&gt;"",Tournament!K214&lt;&gt;""),IF(Tournament!I214&lt;Tournament!K214,Tournament!M214,""),"")</f>
        <v/>
      </c>
      <c r="R202" s="107" t="str">
        <f>IF(AND(Tournament!I214&lt;&gt;"",Tournament!K214&lt;&gt;""),IF(Tournament!I214=Tournament!K214,Tournament!M214,""),"")</f>
        <v/>
      </c>
      <c r="S202" s="107" t="str">
        <f>IF(AND(Tournament!I214&lt;&gt;"",Tournament!K214&lt;&gt;""),IF(Tournament!I214&lt;Tournament!K214,Tournament!G214,""),"")</f>
        <v/>
      </c>
      <c r="T202" s="107">
        <f>IF(AND(Tournament!I214&lt;&gt;"",Tournament!K214&lt;&gt;""),Tournament!K214,0)</f>
        <v>0</v>
      </c>
      <c r="U202" s="107">
        <v>1</v>
      </c>
      <c r="V202" s="107">
        <v>199</v>
      </c>
      <c r="W202" s="107" t="str">
        <f>Tournament!G214</f>
        <v>Minnesota Vikings</v>
      </c>
      <c r="X202" s="107" t="str">
        <f>IF(Tournament!I214&lt;&gt;"",Tournament!I214,"")</f>
        <v/>
      </c>
      <c r="Y202" s="107" t="str">
        <f>IF(Tournament!K214&lt;&gt;"",Tournament!K214,"")</f>
        <v/>
      </c>
      <c r="Z202" s="107" t="str">
        <f>Tournament!M214</f>
        <v>Jacksonville Jaguars</v>
      </c>
    </row>
    <row r="203" spans="12:26" ht="12.75">
      <c r="L203" s="107">
        <v>200</v>
      </c>
      <c r="M203" s="107" t="str">
        <f>IF(AND(Tournament!I215&lt;&gt;"",Tournament!K215&lt;&gt;""),IF(Tournament!I215&gt;Tournament!K215,Tournament!G215,""),"")</f>
        <v/>
      </c>
      <c r="N203" s="107" t="str">
        <f>IF(AND(Tournament!I215&lt;&gt;"",Tournament!K215&lt;&gt;""),IF(Tournament!I215=Tournament!K215,Tournament!G215,""),"")</f>
        <v/>
      </c>
      <c r="O203" s="107" t="str">
        <f>IF(AND(Tournament!I215&lt;&gt;"",Tournament!K215&lt;&gt;""),IF(Tournament!I215&gt;Tournament!K215,Tournament!M215,""),"")</f>
        <v/>
      </c>
      <c r="P203" s="107">
        <f>IF(AND(Tournament!I215&lt;&gt;"",Tournament!K215&lt;&gt;""),Tournament!I215,0)</f>
        <v>0</v>
      </c>
      <c r="Q203" s="107" t="str">
        <f>IF(AND(Tournament!I215&lt;&gt;"",Tournament!K215&lt;&gt;""),IF(Tournament!I215&lt;Tournament!K215,Tournament!M215,""),"")</f>
        <v/>
      </c>
      <c r="R203" s="107" t="str">
        <f>IF(AND(Tournament!I215&lt;&gt;"",Tournament!K215&lt;&gt;""),IF(Tournament!I215=Tournament!K215,Tournament!M215,""),"")</f>
        <v/>
      </c>
      <c r="S203" s="107" t="str">
        <f>IF(AND(Tournament!I215&lt;&gt;"",Tournament!K215&lt;&gt;""),IF(Tournament!I215&lt;Tournament!K215,Tournament!G215,""),"")</f>
        <v/>
      </c>
      <c r="T203" s="107">
        <f>IF(AND(Tournament!I215&lt;&gt;"",Tournament!K215&lt;&gt;""),Tournament!K215,0)</f>
        <v>0</v>
      </c>
      <c r="U203" s="107">
        <v>1</v>
      </c>
      <c r="V203" s="107">
        <v>200</v>
      </c>
      <c r="W203" s="107" t="str">
        <f>Tournament!G215</f>
        <v>Arizona Cardinals</v>
      </c>
      <c r="X203" s="107" t="str">
        <f>IF(Tournament!I215&lt;&gt;"",Tournament!I215,"")</f>
        <v/>
      </c>
      <c r="Y203" s="107" t="str">
        <f>IF(Tournament!K215&lt;&gt;"",Tournament!K215,"")</f>
        <v/>
      </c>
      <c r="Z203" s="107" t="str">
        <f>Tournament!M215</f>
        <v>Miami Dolphins</v>
      </c>
    </row>
    <row r="204" spans="12:26" ht="12.75">
      <c r="L204" s="107">
        <v>201</v>
      </c>
      <c r="M204" s="107" t="str">
        <f>IF(AND(Tournament!I216&lt;&gt;"",Tournament!K216&lt;&gt;""),IF(Tournament!I216&gt;Tournament!K216,Tournament!G216,""),"")</f>
        <v/>
      </c>
      <c r="N204" s="107" t="str">
        <f>IF(AND(Tournament!I216&lt;&gt;"",Tournament!K216&lt;&gt;""),IF(Tournament!I216=Tournament!K216,Tournament!G216,""),"")</f>
        <v/>
      </c>
      <c r="O204" s="107" t="str">
        <f>IF(AND(Tournament!I216&lt;&gt;"",Tournament!K216&lt;&gt;""),IF(Tournament!I216&gt;Tournament!K216,Tournament!M216,""),"")</f>
        <v/>
      </c>
      <c r="P204" s="107">
        <f>IF(AND(Tournament!I216&lt;&gt;"",Tournament!K216&lt;&gt;""),Tournament!I216,0)</f>
        <v>0</v>
      </c>
      <c r="Q204" s="107" t="str">
        <f>IF(AND(Tournament!I216&lt;&gt;"",Tournament!K216&lt;&gt;""),IF(Tournament!I216&lt;Tournament!K216,Tournament!M216,""),"")</f>
        <v/>
      </c>
      <c r="R204" s="107"/>
      <c r="S204" s="107" t="str">
        <f>IF(AND(Tournament!I216&lt;&gt;"",Tournament!K216&lt;&gt;""),IF(Tournament!I216&lt;Tournament!K216,Tournament!G216,""),"")</f>
        <v/>
      </c>
      <c r="T204" s="107">
        <f>IF(AND(Tournament!I216&lt;&gt;"",Tournament!K216&lt;&gt;""),Tournament!K216,0)</f>
        <v>0</v>
      </c>
      <c r="U204" s="107">
        <v>1</v>
      </c>
      <c r="V204" s="107">
        <v>201</v>
      </c>
      <c r="W204" s="107" t="str">
        <f>Tournament!G216</f>
        <v>Washington Redskins</v>
      </c>
      <c r="X204" s="107" t="str">
        <f>IF(Tournament!I216&lt;&gt;"",Tournament!I216,"")</f>
        <v/>
      </c>
      <c r="Y204" s="107" t="str">
        <f>IF(Tournament!K216&lt;&gt;"",Tournament!K216,"")</f>
        <v/>
      </c>
      <c r="Z204" s="107" t="str">
        <f>Tournament!M216</f>
        <v>Philadelphia Eagles</v>
      </c>
    </row>
    <row r="205" spans="12:26" ht="12.75">
      <c r="L205" s="107">
        <v>202</v>
      </c>
      <c r="M205" s="107" t="str">
        <f>IF(AND(Tournament!I217&lt;&gt;"",Tournament!K217&lt;&gt;""),IF(Tournament!I217&gt;Tournament!K217,Tournament!G217,""),"")</f>
        <v/>
      </c>
      <c r="N205" s="107" t="str">
        <f>IF(AND(Tournament!I217&lt;&gt;"",Tournament!K217&lt;&gt;""),IF(Tournament!I217=Tournament!K217,Tournament!G217,""),"")</f>
        <v/>
      </c>
      <c r="O205" s="107" t="str">
        <f>IF(AND(Tournament!I217&lt;&gt;"",Tournament!K217&lt;&gt;""),IF(Tournament!I217&gt;Tournament!K217,Tournament!M217,""),"")</f>
        <v/>
      </c>
      <c r="P205" s="107">
        <f>IF(AND(Tournament!I217&lt;&gt;"",Tournament!K217&lt;&gt;""),Tournament!I217,0)</f>
        <v>0</v>
      </c>
      <c r="Q205" s="107" t="str">
        <f>IF(AND(Tournament!I217&lt;&gt;"",Tournament!K217&lt;&gt;""),IF(Tournament!I217&lt;Tournament!K217,Tournament!M217,""),"")</f>
        <v/>
      </c>
      <c r="R205" s="107" t="str">
        <f>IF(AND(Tournament!I217&lt;&gt;"",Tournament!K217&lt;&gt;""),IF(Tournament!I217=Tournament!K217,Tournament!M217,""),"")</f>
        <v/>
      </c>
      <c r="S205" s="107" t="str">
        <f>IF(AND(Tournament!I217&lt;&gt;"",Tournament!K217&lt;&gt;""),IF(Tournament!I217&lt;Tournament!K217,Tournament!G217,""),"")</f>
        <v/>
      </c>
      <c r="T205" s="107">
        <f>IF(AND(Tournament!I217&lt;&gt;"",Tournament!K217&lt;&gt;""),Tournament!K217,0)</f>
        <v>0</v>
      </c>
      <c r="U205" s="107">
        <v>1</v>
      </c>
      <c r="V205" s="107">
        <v>202</v>
      </c>
      <c r="W205" s="107" t="str">
        <f>Tournament!G217</f>
        <v>New Orleans Saints</v>
      </c>
      <c r="X205" s="107" t="str">
        <f>IF(Tournament!I217&lt;&gt;"",Tournament!I217,"")</f>
        <v/>
      </c>
      <c r="Y205" s="107" t="str">
        <f>IF(Tournament!K217&lt;&gt;"",Tournament!K217,"")</f>
        <v/>
      </c>
      <c r="Z205" s="107" t="str">
        <f>Tournament!M217</f>
        <v>Tampa Bay Buccaneers</v>
      </c>
    </row>
    <row r="206" spans="12:26" ht="12.75">
      <c r="L206" s="107">
        <v>203</v>
      </c>
      <c r="M206" s="107" t="str">
        <f>IF(AND(Tournament!I218&lt;&gt;"",Tournament!K218&lt;&gt;""),IF(Tournament!I218&gt;Tournament!K218,Tournament!G218,""),"")</f>
        <v/>
      </c>
      <c r="N206" s="107" t="str">
        <f>IF(AND(Tournament!I218&lt;&gt;"",Tournament!K218&lt;&gt;""),IF(Tournament!I218=Tournament!K218,Tournament!G218,""),"")</f>
        <v/>
      </c>
      <c r="O206" s="107" t="str">
        <f>IF(AND(Tournament!I218&lt;&gt;"",Tournament!K218&lt;&gt;""),IF(Tournament!I218&gt;Tournament!K218,Tournament!M218,""),"")</f>
        <v/>
      </c>
      <c r="P206" s="107">
        <f>IF(AND(Tournament!I218&lt;&gt;"",Tournament!K218&lt;&gt;""),Tournament!I218,0)</f>
        <v>0</v>
      </c>
      <c r="Q206" s="107" t="str">
        <f>IF(AND(Tournament!I218&lt;&gt;"",Tournament!K218&lt;&gt;""),IF(Tournament!I218&lt;Tournament!K218,Tournament!M218,""),"")</f>
        <v/>
      </c>
      <c r="R206" s="107" t="str">
        <f>IF(AND(Tournament!I218&lt;&gt;"",Tournament!K218&lt;&gt;""),IF(Tournament!I218=Tournament!K218,Tournament!M218,""),"")</f>
        <v/>
      </c>
      <c r="S206" s="107" t="str">
        <f>IF(AND(Tournament!I218&lt;&gt;"",Tournament!K218&lt;&gt;""),IF(Tournament!I218&lt;Tournament!K218,Tournament!G218,""),"")</f>
        <v/>
      </c>
      <c r="T206" s="107">
        <f>IF(AND(Tournament!I218&lt;&gt;"",Tournament!K218&lt;&gt;""),Tournament!K218,0)</f>
        <v>0</v>
      </c>
      <c r="U206" s="107">
        <v>1</v>
      </c>
      <c r="V206" s="107">
        <v>203</v>
      </c>
      <c r="W206" s="107" t="str">
        <f>Tournament!G218</f>
        <v>Denver Broncos</v>
      </c>
      <c r="X206" s="107" t="str">
        <f>IF(Tournament!I218&lt;&gt;"",Tournament!I218,"")</f>
        <v/>
      </c>
      <c r="Y206" s="107" t="str">
        <f>IF(Tournament!K218&lt;&gt;"",Tournament!K218,"")</f>
        <v/>
      </c>
      <c r="Z206" s="107" t="str">
        <f>Tournament!M218</f>
        <v>Tennessee Titans</v>
      </c>
    </row>
    <row r="207" spans="12:26" ht="12.75">
      <c r="L207" s="107">
        <v>204</v>
      </c>
      <c r="M207" s="107" t="str">
        <f>IF(AND(Tournament!I219&lt;&gt;"",Tournament!K219&lt;&gt;""),IF(Tournament!I219&gt;Tournament!K219,Tournament!G219,""),"")</f>
        <v/>
      </c>
      <c r="N207" s="107" t="str">
        <f>IF(AND(Tournament!I219&lt;&gt;"",Tournament!K219&lt;&gt;""),IF(Tournament!I219=Tournament!K219,Tournament!G219,""),"")</f>
        <v/>
      </c>
      <c r="O207" s="107" t="str">
        <f>IF(AND(Tournament!I219&lt;&gt;"",Tournament!K219&lt;&gt;""),IF(Tournament!I219&gt;Tournament!K219,Tournament!M219,""),"")</f>
        <v/>
      </c>
      <c r="P207" s="107">
        <f>IF(AND(Tournament!I219&lt;&gt;"",Tournament!K219&lt;&gt;""),Tournament!I219,0)</f>
        <v>0</v>
      </c>
      <c r="Q207" s="107" t="str">
        <f>IF(AND(Tournament!I219&lt;&gt;"",Tournament!K219&lt;&gt;""),IF(Tournament!I219&lt;Tournament!K219,Tournament!M219,""),"")</f>
        <v/>
      </c>
      <c r="R207" s="107" t="str">
        <f>IF(AND(Tournament!I219&lt;&gt;"",Tournament!K219&lt;&gt;""),IF(Tournament!I219=Tournament!K219,Tournament!M219,""),"")</f>
        <v/>
      </c>
      <c r="S207" s="107" t="str">
        <f>IF(AND(Tournament!I219&lt;&gt;"",Tournament!K219&lt;&gt;""),IF(Tournament!I219&lt;Tournament!K219,Tournament!G219,""),"")</f>
        <v/>
      </c>
      <c r="T207" s="107">
        <f>IF(AND(Tournament!I219&lt;&gt;"",Tournament!K219&lt;&gt;""),Tournament!K219,0)</f>
        <v>0</v>
      </c>
      <c r="U207" s="107">
        <v>1</v>
      </c>
      <c r="V207" s="107">
        <v>204</v>
      </c>
      <c r="W207" s="107" t="str">
        <f>Tournament!G219</f>
        <v>New York Jets</v>
      </c>
      <c r="X207" s="107" t="str">
        <f>IF(Tournament!I219&lt;&gt;"",Tournament!I219,"")</f>
        <v/>
      </c>
      <c r="Y207" s="107" t="str">
        <f>IF(Tournament!K219&lt;&gt;"",Tournament!K219,"")</f>
        <v/>
      </c>
      <c r="Z207" s="107" t="str">
        <f>Tournament!M219</f>
        <v>S. F. 49ers</v>
      </c>
    </row>
    <row r="208" spans="12:26" ht="12.75">
      <c r="L208" s="107">
        <v>205</v>
      </c>
      <c r="M208" s="107" t="str">
        <f>IF(AND(Tournament!I220&lt;&gt;"",Tournament!K220&lt;&gt;""),IF(Tournament!I220&gt;Tournament!K220,Tournament!G220,""),"")</f>
        <v/>
      </c>
      <c r="N208" s="107" t="str">
        <f>IF(AND(Tournament!I220&lt;&gt;"",Tournament!K220&lt;&gt;""),IF(Tournament!I220=Tournament!K220,Tournament!G220,""),"")</f>
        <v/>
      </c>
      <c r="O208" s="107" t="str">
        <f>IF(AND(Tournament!I220&lt;&gt;"",Tournament!K220&lt;&gt;""),IF(Tournament!I220&gt;Tournament!K220,Tournament!M220,""),"")</f>
        <v/>
      </c>
      <c r="P208" s="107">
        <f>IF(AND(Tournament!I220&lt;&gt;"",Tournament!K220&lt;&gt;""),Tournament!I220,0)</f>
        <v>0</v>
      </c>
      <c r="Q208" s="107" t="str">
        <f>IF(AND(Tournament!I220&lt;&gt;"",Tournament!K220&lt;&gt;""),IF(Tournament!I220&lt;Tournament!K220,Tournament!M220,""),"")</f>
        <v/>
      </c>
      <c r="R208" s="107"/>
      <c r="S208" s="107" t="str">
        <f>IF(AND(Tournament!I220&lt;&gt;"",Tournament!K220&lt;&gt;""),IF(Tournament!I220&lt;Tournament!K220,Tournament!G220,""),"")</f>
        <v/>
      </c>
      <c r="T208" s="107">
        <f>IF(AND(Tournament!I220&lt;&gt;"",Tournament!K220&lt;&gt;""),Tournament!K220,0)</f>
        <v>0</v>
      </c>
      <c r="U208" s="107">
        <v>1</v>
      </c>
      <c r="V208" s="107">
        <v>205</v>
      </c>
      <c r="W208" s="107" t="str">
        <f>Tournament!G220</f>
        <v>Seattle Seahawks</v>
      </c>
      <c r="X208" s="107" t="str">
        <f>IF(Tournament!I220&lt;&gt;"",Tournament!I220,"")</f>
        <v/>
      </c>
      <c r="Y208" s="107" t="str">
        <f>IF(Tournament!K220&lt;&gt;"",Tournament!K220,"")</f>
        <v/>
      </c>
      <c r="Z208" s="107" t="str">
        <f>Tournament!M220</f>
        <v>Green Bay Packers</v>
      </c>
    </row>
    <row r="209" spans="12:26" ht="12.75">
      <c r="L209" s="107">
        <v>206</v>
      </c>
      <c r="M209" s="107" t="str">
        <f>IF(AND(Tournament!I221&lt;&gt;"",Tournament!K221&lt;&gt;""),IF(Tournament!I221&gt;Tournament!K221,Tournament!G221,""),"")</f>
        <v/>
      </c>
      <c r="N209" s="107" t="str">
        <f>IF(AND(Tournament!I221&lt;&gt;"",Tournament!K221&lt;&gt;""),IF(Tournament!I221=Tournament!K221,Tournament!G221,""),"")</f>
        <v/>
      </c>
      <c r="O209" s="107" t="str">
        <f>IF(AND(Tournament!I221&lt;&gt;"",Tournament!K221&lt;&gt;""),IF(Tournament!I221&gt;Tournament!K221,Tournament!M221,""),"")</f>
        <v/>
      </c>
      <c r="P209" s="107">
        <f>IF(AND(Tournament!I221&lt;&gt;"",Tournament!K221&lt;&gt;""),Tournament!I221,0)</f>
        <v>0</v>
      </c>
      <c r="Q209" s="107" t="str">
        <f>IF(AND(Tournament!I221&lt;&gt;"",Tournament!K221&lt;&gt;""),IF(Tournament!I221&lt;Tournament!K221,Tournament!M221,""),"")</f>
        <v/>
      </c>
      <c r="R209" s="107" t="str">
        <f>IF(AND(Tournament!I221&lt;&gt;"",Tournament!K221&lt;&gt;""),IF(Tournament!I221=Tournament!K221,Tournament!M221,""),"")</f>
        <v/>
      </c>
      <c r="S209" s="107" t="str">
        <f>IF(AND(Tournament!I221&lt;&gt;"",Tournament!K221&lt;&gt;""),IF(Tournament!I221&lt;Tournament!K221,Tournament!G221,""),"")</f>
        <v/>
      </c>
      <c r="T209" s="107">
        <f>IF(AND(Tournament!I221&lt;&gt;"",Tournament!K221&lt;&gt;""),Tournament!K221,0)</f>
        <v>0</v>
      </c>
      <c r="U209" s="107">
        <v>1</v>
      </c>
      <c r="V209" s="107">
        <v>206</v>
      </c>
      <c r="W209" s="107" t="str">
        <f>Tournament!G221</f>
        <v>Atlanta Falcons</v>
      </c>
      <c r="X209" s="107" t="str">
        <f>IF(Tournament!I221&lt;&gt;"",Tournament!I221,"")</f>
        <v/>
      </c>
      <c r="Y209" s="107" t="str">
        <f>IF(Tournament!K221&lt;&gt;"",Tournament!K221,"")</f>
        <v/>
      </c>
      <c r="Z209" s="107" t="str">
        <f>Tournament!M221</f>
        <v>Los Angeles Rams</v>
      </c>
    </row>
    <row r="210" spans="12:26" ht="12.75">
      <c r="L210" s="107">
        <v>207</v>
      </c>
      <c r="M210" s="107" t="str">
        <f>IF(AND(Tournament!I222&lt;&gt;"",Tournament!K222&lt;&gt;""),IF(Tournament!I222&gt;Tournament!K222,Tournament!G222,""),"")</f>
        <v/>
      </c>
      <c r="N210" s="107" t="str">
        <f>IF(AND(Tournament!I222&lt;&gt;"",Tournament!K222&lt;&gt;""),IF(Tournament!I222=Tournament!K222,Tournament!G222,""),"")</f>
        <v/>
      </c>
      <c r="O210" s="107" t="str">
        <f>IF(AND(Tournament!I222&lt;&gt;"",Tournament!K222&lt;&gt;""),IF(Tournament!I222&gt;Tournament!K222,Tournament!M222,""),"")</f>
        <v/>
      </c>
      <c r="P210" s="107">
        <f>IF(AND(Tournament!I222&lt;&gt;"",Tournament!K222&lt;&gt;""),Tournament!I222,0)</f>
        <v>0</v>
      </c>
      <c r="Q210" s="107" t="str">
        <f>IF(AND(Tournament!I222&lt;&gt;"",Tournament!K222&lt;&gt;""),IF(Tournament!I222&lt;Tournament!K222,Tournament!M222,""),"")</f>
        <v/>
      </c>
      <c r="R210" s="107" t="str">
        <f>IF(AND(Tournament!I222&lt;&gt;"",Tournament!K222&lt;&gt;""),IF(Tournament!I222=Tournament!K222,Tournament!M222,""),"")</f>
        <v/>
      </c>
      <c r="S210" s="107" t="str">
        <f>IF(AND(Tournament!I222&lt;&gt;"",Tournament!K222&lt;&gt;""),IF(Tournament!I222&lt;Tournament!K222,Tournament!G222,""),"")</f>
        <v/>
      </c>
      <c r="T210" s="107">
        <f>IF(AND(Tournament!I222&lt;&gt;"",Tournament!K222&lt;&gt;""),Tournament!K222,0)</f>
        <v>0</v>
      </c>
      <c r="U210" s="107">
        <v>1</v>
      </c>
      <c r="V210" s="107">
        <v>207</v>
      </c>
      <c r="W210" s="107" t="str">
        <f>Tournament!G222</f>
        <v>Dallas Cowboys</v>
      </c>
      <c r="X210" s="107" t="str">
        <f>IF(Tournament!I222&lt;&gt;"",Tournament!I222,"")</f>
        <v/>
      </c>
      <c r="Y210" s="107" t="str">
        <f>IF(Tournament!K222&lt;&gt;"",Tournament!K222,"")</f>
        <v/>
      </c>
      <c r="Z210" s="107" t="str">
        <f>Tournament!M222</f>
        <v>New York Giants</v>
      </c>
    </row>
    <row r="211" spans="12:26" ht="12.75">
      <c r="L211" s="107">
        <v>208</v>
      </c>
      <c r="M211" s="107" t="str">
        <f>IF(AND(Tournament!I223&lt;&gt;"",Tournament!K223&lt;&gt;""),IF(Tournament!I223&gt;Tournament!K223,Tournament!G223,""),"")</f>
        <v/>
      </c>
      <c r="N211" s="107" t="str">
        <f>IF(AND(Tournament!I223&lt;&gt;"",Tournament!K223&lt;&gt;""),IF(Tournament!I223=Tournament!K223,Tournament!G223,""),"")</f>
        <v/>
      </c>
      <c r="O211" s="107" t="str">
        <f>IF(AND(Tournament!I223&lt;&gt;"",Tournament!K223&lt;&gt;""),IF(Tournament!I223&gt;Tournament!K223,Tournament!M223,""),"")</f>
        <v/>
      </c>
      <c r="P211" s="107">
        <f>IF(AND(Tournament!I223&lt;&gt;"",Tournament!K223&lt;&gt;""),Tournament!I223,0)</f>
        <v>0</v>
      </c>
      <c r="Q211" s="107" t="str">
        <f>IF(AND(Tournament!I223&lt;&gt;"",Tournament!K223&lt;&gt;""),IF(Tournament!I223&lt;Tournament!K223,Tournament!M223,""),"")</f>
        <v/>
      </c>
      <c r="R211" s="107" t="str">
        <f>IF(AND(Tournament!I223&lt;&gt;"",Tournament!K223&lt;&gt;""),IF(Tournament!I223=Tournament!K223,Tournament!M223,""),"")</f>
        <v/>
      </c>
      <c r="S211" s="107" t="str">
        <f>IF(AND(Tournament!I223&lt;&gt;"",Tournament!K223&lt;&gt;""),IF(Tournament!I223&lt;Tournament!K223,Tournament!G223,""),"")</f>
        <v/>
      </c>
      <c r="T211" s="107">
        <f>IF(AND(Tournament!I223&lt;&gt;"",Tournament!K223&lt;&gt;""),Tournament!K223,0)</f>
        <v>0</v>
      </c>
      <c r="U211" s="107">
        <v>1</v>
      </c>
      <c r="V211" s="107">
        <v>208</v>
      </c>
      <c r="W211" s="107" t="str">
        <f>Tournament!G223</f>
        <v>Baltimore Ravens</v>
      </c>
      <c r="X211" s="107" t="str">
        <f>IF(Tournament!I223&lt;&gt;"",Tournament!I223,"")</f>
        <v/>
      </c>
      <c r="Y211" s="107" t="str">
        <f>IF(Tournament!K223&lt;&gt;"",Tournament!K223,"")</f>
        <v/>
      </c>
      <c r="Z211" s="107" t="str">
        <f>Tournament!M223</f>
        <v>New England Patriots</v>
      </c>
    </row>
    <row r="212" spans="12:26" ht="12.75">
      <c r="L212" s="107">
        <v>209</v>
      </c>
      <c r="M212" s="107" t="str">
        <f>IF(AND(Tournament!I224&lt;&gt;"",Tournament!K224&lt;&gt;""),IF(Tournament!I224&gt;Tournament!K224,Tournament!G224,""),"")</f>
        <v/>
      </c>
      <c r="N212" s="107" t="str">
        <f>IF(AND(Tournament!I224&lt;&gt;"",Tournament!K224&lt;&gt;""),IF(Tournament!I224=Tournament!K224,Tournament!G224,""),"")</f>
        <v/>
      </c>
      <c r="O212" s="107" t="str">
        <f>IF(AND(Tournament!I224&lt;&gt;"",Tournament!K224&lt;&gt;""),IF(Tournament!I224&gt;Tournament!K224,Tournament!M224,""),"")</f>
        <v/>
      </c>
      <c r="P212" s="107">
        <f>IF(AND(Tournament!I224&lt;&gt;"",Tournament!K224&lt;&gt;""),Tournament!I224,0)</f>
        <v>0</v>
      </c>
      <c r="Q212" s="107" t="str">
        <f>IF(AND(Tournament!I224&lt;&gt;"",Tournament!K224&lt;&gt;""),IF(Tournament!I224&lt;Tournament!K224,Tournament!M224,""),"")</f>
        <v/>
      </c>
      <c r="R212" s="107"/>
      <c r="S212" s="107" t="str">
        <f>IF(AND(Tournament!I224&lt;&gt;"",Tournament!K224&lt;&gt;""),IF(Tournament!I224&lt;Tournament!K224,Tournament!G224,""),"")</f>
        <v/>
      </c>
      <c r="T212" s="107">
        <f>IF(AND(Tournament!I224&lt;&gt;"",Tournament!K224&lt;&gt;""),Tournament!K224,0)</f>
        <v>0</v>
      </c>
      <c r="U212" s="107">
        <v>1</v>
      </c>
      <c r="V212" s="107">
        <v>209</v>
      </c>
      <c r="W212" s="107" t="str">
        <f>Tournament!G224</f>
        <v>Los Angeles Rams</v>
      </c>
      <c r="X212" s="107" t="str">
        <f>IF(Tournament!I224&lt;&gt;"",Tournament!I224,"")</f>
        <v/>
      </c>
      <c r="Y212" s="107" t="str">
        <f>IF(Tournament!K224&lt;&gt;"",Tournament!K224,"")</f>
        <v/>
      </c>
      <c r="Z212" s="107" t="str">
        <f>Tournament!M224</f>
        <v>Seattle Seahawks</v>
      </c>
    </row>
    <row r="213" spans="12:26" ht="12.75">
      <c r="L213" s="107">
        <v>210</v>
      </c>
      <c r="M213" s="107" t="str">
        <f>IF(AND(Tournament!I225&lt;&gt;"",Tournament!K225&lt;&gt;""),IF(Tournament!I225&gt;Tournament!K225,Tournament!G225,""),"")</f>
        <v/>
      </c>
      <c r="N213" s="107" t="str">
        <f>IF(AND(Tournament!I225&lt;&gt;"",Tournament!K225&lt;&gt;""),IF(Tournament!I225=Tournament!K225,Tournament!G225,""),"")</f>
        <v/>
      </c>
      <c r="O213" s="107" t="str">
        <f>IF(AND(Tournament!I225&lt;&gt;"",Tournament!K225&lt;&gt;""),IF(Tournament!I225&gt;Tournament!K225,Tournament!M225,""),"")</f>
        <v/>
      </c>
      <c r="P213" s="107">
        <f>IF(AND(Tournament!I225&lt;&gt;"",Tournament!K225&lt;&gt;""),Tournament!I225,0)</f>
        <v>0</v>
      </c>
      <c r="Q213" s="107" t="str">
        <f>IF(AND(Tournament!I225&lt;&gt;"",Tournament!K225&lt;&gt;""),IF(Tournament!I225&lt;Tournament!K225,Tournament!M225,""),"")</f>
        <v/>
      </c>
      <c r="R213" s="107" t="str">
        <f>IF(AND(Tournament!I225&lt;&gt;"",Tournament!K225&lt;&gt;""),IF(Tournament!I225=Tournament!K225,Tournament!M225,""),"")</f>
        <v/>
      </c>
      <c r="S213" s="107" t="str">
        <f>IF(AND(Tournament!I225&lt;&gt;"",Tournament!K225&lt;&gt;""),IF(Tournament!I225&lt;Tournament!K225,Tournament!G225,""),"")</f>
        <v/>
      </c>
      <c r="T213" s="107">
        <f>IF(AND(Tournament!I225&lt;&gt;"",Tournament!K225&lt;&gt;""),Tournament!K225,0)</f>
        <v>0</v>
      </c>
      <c r="U213" s="107">
        <v>1</v>
      </c>
      <c r="V213" s="107">
        <v>210</v>
      </c>
      <c r="W213" s="107" t="str">
        <f>Tournament!G225</f>
        <v>Miami Dolphins</v>
      </c>
      <c r="X213" s="107" t="str">
        <f>IF(Tournament!I225&lt;&gt;"",Tournament!I225,"")</f>
        <v/>
      </c>
      <c r="Y213" s="107" t="str">
        <f>IF(Tournament!K225&lt;&gt;"",Tournament!K225,"")</f>
        <v/>
      </c>
      <c r="Z213" s="107" t="str">
        <f>Tournament!M225</f>
        <v>New York Jets</v>
      </c>
    </row>
    <row r="214" spans="12:26" ht="12.75">
      <c r="L214" s="107">
        <v>211</v>
      </c>
      <c r="M214" s="107" t="str">
        <f>IF(AND(Tournament!I226&lt;&gt;"",Tournament!K226&lt;&gt;""),IF(Tournament!I226&gt;Tournament!K226,Tournament!G226,""),"")</f>
        <v/>
      </c>
      <c r="N214" s="107" t="str">
        <f>IF(AND(Tournament!I226&lt;&gt;"",Tournament!K226&lt;&gt;""),IF(Tournament!I226=Tournament!K226,Tournament!G226,""),"")</f>
        <v/>
      </c>
      <c r="O214" s="107" t="str">
        <f>IF(AND(Tournament!I226&lt;&gt;"",Tournament!K226&lt;&gt;""),IF(Tournament!I226&gt;Tournament!K226,Tournament!M226,""),"")</f>
        <v/>
      </c>
      <c r="P214" s="107">
        <f>IF(AND(Tournament!I226&lt;&gt;"",Tournament!K226&lt;&gt;""),Tournament!I226,0)</f>
        <v>0</v>
      </c>
      <c r="Q214" s="107" t="str">
        <f>IF(AND(Tournament!I226&lt;&gt;"",Tournament!K226&lt;&gt;""),IF(Tournament!I226&lt;Tournament!K226,Tournament!M226,""),"")</f>
        <v/>
      </c>
      <c r="R214" s="107" t="str">
        <f>IF(AND(Tournament!I226&lt;&gt;"",Tournament!K226&lt;&gt;""),IF(Tournament!I226=Tournament!K226,Tournament!M226,""),"")</f>
        <v/>
      </c>
      <c r="S214" s="107" t="str">
        <f>IF(AND(Tournament!I226&lt;&gt;"",Tournament!K226&lt;&gt;""),IF(Tournament!I226&lt;Tournament!K226,Tournament!G226,""),"")</f>
        <v/>
      </c>
      <c r="T214" s="107">
        <f>IF(AND(Tournament!I226&lt;&gt;"",Tournament!K226&lt;&gt;""),Tournament!K226,0)</f>
        <v>0</v>
      </c>
      <c r="U214" s="107">
        <v>1</v>
      </c>
      <c r="V214" s="107">
        <v>211</v>
      </c>
      <c r="W214" s="107" t="str">
        <f>Tournament!G226</f>
        <v>Philadelphia Eagles</v>
      </c>
      <c r="X214" s="107" t="str">
        <f>IF(Tournament!I226&lt;&gt;"",Tournament!I226,"")</f>
        <v/>
      </c>
      <c r="Y214" s="107" t="str">
        <f>IF(Tournament!K226&lt;&gt;"",Tournament!K226,"")</f>
        <v/>
      </c>
      <c r="Z214" s="107" t="str">
        <f>Tournament!M226</f>
        <v>Baltimore Ravens</v>
      </c>
    </row>
    <row r="215" spans="12:26" ht="12.75">
      <c r="L215" s="107">
        <v>212</v>
      </c>
      <c r="M215" s="107" t="str">
        <f>IF(AND(Tournament!I227&lt;&gt;"",Tournament!K227&lt;&gt;""),IF(Tournament!I227&gt;Tournament!K227,Tournament!G227,""),"")</f>
        <v/>
      </c>
      <c r="N215" s="107" t="str">
        <f>IF(AND(Tournament!I227&lt;&gt;"",Tournament!K227&lt;&gt;""),IF(Tournament!I227=Tournament!K227,Tournament!G227,""),"")</f>
        <v/>
      </c>
      <c r="O215" s="107" t="str">
        <f>IF(AND(Tournament!I227&lt;&gt;"",Tournament!K227&lt;&gt;""),IF(Tournament!I227&gt;Tournament!K227,Tournament!M227,""),"")</f>
        <v/>
      </c>
      <c r="P215" s="107">
        <f>IF(AND(Tournament!I227&lt;&gt;"",Tournament!K227&lt;&gt;""),Tournament!I227,0)</f>
        <v>0</v>
      </c>
      <c r="Q215" s="107" t="str">
        <f>IF(AND(Tournament!I227&lt;&gt;"",Tournament!K227&lt;&gt;""),IF(Tournament!I227&lt;Tournament!K227,Tournament!M227,""),"")</f>
        <v/>
      </c>
      <c r="R215" s="107" t="str">
        <f>IF(AND(Tournament!I227&lt;&gt;"",Tournament!K227&lt;&gt;""),IF(Tournament!I227=Tournament!K227,Tournament!M227,""),"")</f>
        <v/>
      </c>
      <c r="S215" s="107" t="str">
        <f>IF(AND(Tournament!I227&lt;&gt;"",Tournament!K227&lt;&gt;""),IF(Tournament!I227&lt;Tournament!K227,Tournament!G227,""),"")</f>
        <v/>
      </c>
      <c r="T215" s="107">
        <f>IF(AND(Tournament!I227&lt;&gt;"",Tournament!K227&lt;&gt;""),Tournament!K227,0)</f>
        <v>0</v>
      </c>
      <c r="U215" s="107">
        <v>1</v>
      </c>
      <c r="V215" s="107">
        <v>212</v>
      </c>
      <c r="W215" s="107" t="str">
        <f>Tournament!G227</f>
        <v>Cleveland Browns</v>
      </c>
      <c r="X215" s="107" t="str">
        <f>IF(Tournament!I227&lt;&gt;"",Tournament!I227,"")</f>
        <v/>
      </c>
      <c r="Y215" s="107" t="str">
        <f>IF(Tournament!K227&lt;&gt;"",Tournament!K227,"")</f>
        <v/>
      </c>
      <c r="Z215" s="107" t="str">
        <f>Tournament!M227</f>
        <v>Buffalo Bills</v>
      </c>
    </row>
    <row r="216" spans="12:26" ht="12.75">
      <c r="L216" s="107">
        <v>213</v>
      </c>
      <c r="M216" s="107" t="str">
        <f>IF(AND(Tournament!I228&lt;&gt;"",Tournament!K228&lt;&gt;""),IF(Tournament!I228&gt;Tournament!K228,Tournament!G228,""),"")</f>
        <v/>
      </c>
      <c r="N216" s="107" t="str">
        <f>IF(AND(Tournament!I228&lt;&gt;"",Tournament!K228&lt;&gt;""),IF(Tournament!I228=Tournament!K228,Tournament!G228,""),"")</f>
        <v/>
      </c>
      <c r="O216" s="107" t="str">
        <f>IF(AND(Tournament!I228&lt;&gt;"",Tournament!K228&lt;&gt;""),IF(Tournament!I228&gt;Tournament!K228,Tournament!M228,""),"")</f>
        <v/>
      </c>
      <c r="P216" s="107">
        <f>IF(AND(Tournament!I228&lt;&gt;"",Tournament!K228&lt;&gt;""),Tournament!I228,0)</f>
        <v>0</v>
      </c>
      <c r="Q216" s="107" t="str">
        <f>IF(AND(Tournament!I228&lt;&gt;"",Tournament!K228&lt;&gt;""),IF(Tournament!I228&lt;Tournament!K228,Tournament!M228,""),"")</f>
        <v/>
      </c>
      <c r="R216" s="107"/>
      <c r="S216" s="107" t="str">
        <f>IF(AND(Tournament!I228&lt;&gt;"",Tournament!K228&lt;&gt;""),IF(Tournament!I228&lt;Tournament!K228,Tournament!G228,""),"")</f>
        <v/>
      </c>
      <c r="T216" s="107">
        <f>IF(AND(Tournament!I228&lt;&gt;"",Tournament!K228&lt;&gt;""),Tournament!K228,0)</f>
        <v>0</v>
      </c>
      <c r="U216" s="107">
        <v>1</v>
      </c>
      <c r="V216" s="107">
        <v>213</v>
      </c>
      <c r="W216" s="107" t="str">
        <f>Tournament!G228</f>
        <v>Green Bay Packers</v>
      </c>
      <c r="X216" s="107" t="str">
        <f>IF(Tournament!I228&lt;&gt;"",Tournament!I228,"")</f>
        <v/>
      </c>
      <c r="Y216" s="107" t="str">
        <f>IF(Tournament!K228&lt;&gt;"",Tournament!K228,"")</f>
        <v/>
      </c>
      <c r="Z216" s="107" t="str">
        <f>Tournament!M228</f>
        <v>Chicago Bears</v>
      </c>
    </row>
    <row r="217" spans="12:26" ht="12.75">
      <c r="L217" s="107">
        <v>214</v>
      </c>
      <c r="M217" s="107" t="str">
        <f>IF(AND(Tournament!I229&lt;&gt;"",Tournament!K229&lt;&gt;""),IF(Tournament!I229&gt;Tournament!K229,Tournament!G229,""),"")</f>
        <v/>
      </c>
      <c r="N217" s="107" t="str">
        <f>IF(AND(Tournament!I229&lt;&gt;"",Tournament!K229&lt;&gt;""),IF(Tournament!I229=Tournament!K229,Tournament!G229,""),"")</f>
        <v/>
      </c>
      <c r="O217" s="107" t="str">
        <f>IF(AND(Tournament!I229&lt;&gt;"",Tournament!K229&lt;&gt;""),IF(Tournament!I229&gt;Tournament!K229,Tournament!M229,""),"")</f>
        <v/>
      </c>
      <c r="P217" s="107">
        <f>IF(AND(Tournament!I229&lt;&gt;"",Tournament!K229&lt;&gt;""),Tournament!I229,0)</f>
        <v>0</v>
      </c>
      <c r="Q217" s="107" t="str">
        <f>IF(AND(Tournament!I229&lt;&gt;"",Tournament!K229&lt;&gt;""),IF(Tournament!I229&lt;Tournament!K229,Tournament!M229,""),"")</f>
        <v/>
      </c>
      <c r="R217" s="107" t="str">
        <f>IF(AND(Tournament!I229&lt;&gt;"",Tournament!K229&lt;&gt;""),IF(Tournament!I229=Tournament!K229,Tournament!M229,""),"")</f>
        <v/>
      </c>
      <c r="S217" s="107" t="str">
        <f>IF(AND(Tournament!I229&lt;&gt;"",Tournament!K229&lt;&gt;""),IF(Tournament!I229&lt;Tournament!K229,Tournament!G229,""),"")</f>
        <v/>
      </c>
      <c r="T217" s="107">
        <f>IF(AND(Tournament!I229&lt;&gt;"",Tournament!K229&lt;&gt;""),Tournament!K229,0)</f>
        <v>0</v>
      </c>
      <c r="U217" s="107">
        <v>1</v>
      </c>
      <c r="V217" s="107">
        <v>214</v>
      </c>
      <c r="W217" s="107" t="str">
        <f>Tournament!G229</f>
        <v>Tampa Bay Buccaneers</v>
      </c>
      <c r="X217" s="107" t="str">
        <f>IF(Tournament!I229&lt;&gt;"",Tournament!I229,"")</f>
        <v/>
      </c>
      <c r="Y217" s="107" t="str">
        <f>IF(Tournament!K229&lt;&gt;"",Tournament!K229,"")</f>
        <v/>
      </c>
      <c r="Z217" s="107" t="str">
        <f>Tournament!M229</f>
        <v>Dallas Cowboys</v>
      </c>
    </row>
    <row r="218" spans="12:26" ht="12.75">
      <c r="L218" s="107">
        <v>215</v>
      </c>
      <c r="M218" s="107" t="str">
        <f>IF(AND(Tournament!I230&lt;&gt;"",Tournament!K230&lt;&gt;""),IF(Tournament!I230&gt;Tournament!K230,Tournament!G230,""),"")</f>
        <v/>
      </c>
      <c r="N218" s="107" t="str">
        <f>IF(AND(Tournament!I230&lt;&gt;"",Tournament!K230&lt;&gt;""),IF(Tournament!I230=Tournament!K230,Tournament!G230,""),"")</f>
        <v/>
      </c>
      <c r="O218" s="107" t="str">
        <f>IF(AND(Tournament!I230&lt;&gt;"",Tournament!K230&lt;&gt;""),IF(Tournament!I230&gt;Tournament!K230,Tournament!M230,""),"")</f>
        <v/>
      </c>
      <c r="P218" s="107">
        <f>IF(AND(Tournament!I230&lt;&gt;"",Tournament!K230&lt;&gt;""),Tournament!I230,0)</f>
        <v>0</v>
      </c>
      <c r="Q218" s="107" t="str">
        <f>IF(AND(Tournament!I230&lt;&gt;"",Tournament!K230&lt;&gt;""),IF(Tournament!I230&lt;Tournament!K230,Tournament!M230,""),"")</f>
        <v/>
      </c>
      <c r="R218" s="107" t="str">
        <f>IF(AND(Tournament!I230&lt;&gt;"",Tournament!K230&lt;&gt;""),IF(Tournament!I230=Tournament!K230,Tournament!M230,""),"")</f>
        <v/>
      </c>
      <c r="S218" s="107" t="str">
        <f>IF(AND(Tournament!I230&lt;&gt;"",Tournament!K230&lt;&gt;""),IF(Tournament!I230&lt;Tournament!K230,Tournament!G230,""),"")</f>
        <v/>
      </c>
      <c r="T218" s="107">
        <f>IF(AND(Tournament!I230&lt;&gt;"",Tournament!K230&lt;&gt;""),Tournament!K230,0)</f>
        <v>0</v>
      </c>
      <c r="U218" s="107">
        <v>1</v>
      </c>
      <c r="V218" s="107">
        <v>215</v>
      </c>
      <c r="W218" s="107" t="str">
        <f>Tournament!G230</f>
        <v>Jacksonville Jaguars</v>
      </c>
      <c r="X218" s="107" t="str">
        <f>IF(Tournament!I230&lt;&gt;"",Tournament!I230,"")</f>
        <v/>
      </c>
      <c r="Y218" s="107" t="str">
        <f>IF(Tournament!K230&lt;&gt;"",Tournament!K230,"")</f>
        <v/>
      </c>
      <c r="Z218" s="107" t="str">
        <f>Tournament!M230</f>
        <v>Houston Texans</v>
      </c>
    </row>
    <row r="219" spans="12:26" ht="12.75">
      <c r="L219" s="107">
        <v>216</v>
      </c>
      <c r="M219" s="107" t="str">
        <f>IF(AND(Tournament!I231&lt;&gt;"",Tournament!K231&lt;&gt;""),IF(Tournament!I231&gt;Tournament!K231,Tournament!G231,""),"")</f>
        <v/>
      </c>
      <c r="N219" s="107" t="str">
        <f>IF(AND(Tournament!I231&lt;&gt;"",Tournament!K231&lt;&gt;""),IF(Tournament!I231=Tournament!K231,Tournament!G231,""),"")</f>
        <v/>
      </c>
      <c r="O219" s="107" t="str">
        <f>IF(AND(Tournament!I231&lt;&gt;"",Tournament!K231&lt;&gt;""),IF(Tournament!I231&gt;Tournament!K231,Tournament!M231,""),"")</f>
        <v/>
      </c>
      <c r="P219" s="107">
        <f>IF(AND(Tournament!I231&lt;&gt;"",Tournament!K231&lt;&gt;""),Tournament!I231,0)</f>
        <v>0</v>
      </c>
      <c r="Q219" s="107" t="str">
        <f>IF(AND(Tournament!I231&lt;&gt;"",Tournament!K231&lt;&gt;""),IF(Tournament!I231&lt;Tournament!K231,Tournament!M231,""),"")</f>
        <v/>
      </c>
      <c r="R219" s="107" t="str">
        <f>IF(AND(Tournament!I231&lt;&gt;"",Tournament!K231&lt;&gt;""),IF(Tournament!I231=Tournament!K231,Tournament!M231,""),"")</f>
        <v/>
      </c>
      <c r="S219" s="107" t="str">
        <f>IF(AND(Tournament!I231&lt;&gt;"",Tournament!K231&lt;&gt;""),IF(Tournament!I231&lt;Tournament!K231,Tournament!G231,""),"")</f>
        <v/>
      </c>
      <c r="T219" s="107">
        <f>IF(AND(Tournament!I231&lt;&gt;"",Tournament!K231&lt;&gt;""),Tournament!K231,0)</f>
        <v>0</v>
      </c>
      <c r="U219" s="107">
        <v>1</v>
      </c>
      <c r="V219" s="107">
        <v>216</v>
      </c>
      <c r="W219" s="107" t="str">
        <f>Tournament!G231</f>
        <v>tennessee Titans</v>
      </c>
      <c r="X219" s="107" t="str">
        <f>IF(Tournament!I231&lt;&gt;"",Tournament!I231,"")</f>
        <v/>
      </c>
      <c r="Y219" s="107" t="str">
        <f>IF(Tournament!K231&lt;&gt;"",Tournament!K231,"")</f>
        <v/>
      </c>
      <c r="Z219" s="107" t="str">
        <f>Tournament!M231</f>
        <v>Kansas City Chiefs</v>
      </c>
    </row>
    <row r="220" spans="12:26" ht="12.75">
      <c r="L220" s="107">
        <v>217</v>
      </c>
      <c r="M220" s="107" t="str">
        <f>IF(AND(Tournament!I232&lt;&gt;"",Tournament!K232&lt;&gt;""),IF(Tournament!I232&gt;Tournament!K232,Tournament!G232,""),"")</f>
        <v/>
      </c>
      <c r="N220" s="107" t="str">
        <f>IF(AND(Tournament!I232&lt;&gt;"",Tournament!K232&lt;&gt;""),IF(Tournament!I232=Tournament!K232,Tournament!G232,""),"")</f>
        <v/>
      </c>
      <c r="O220" s="107" t="str">
        <f>IF(AND(Tournament!I232&lt;&gt;"",Tournament!K232&lt;&gt;""),IF(Tournament!I232&gt;Tournament!K232,Tournament!M232,""),"")</f>
        <v/>
      </c>
      <c r="P220" s="107">
        <f>IF(AND(Tournament!I232&lt;&gt;"",Tournament!K232&lt;&gt;""),Tournament!I232,0)</f>
        <v>0</v>
      </c>
      <c r="Q220" s="107" t="str">
        <f>IF(AND(Tournament!I232&lt;&gt;"",Tournament!K232&lt;&gt;""),IF(Tournament!I232&lt;Tournament!K232,Tournament!M232,""),"")</f>
        <v/>
      </c>
      <c r="R220" s="107"/>
      <c r="S220" s="107" t="str">
        <f>IF(AND(Tournament!I232&lt;&gt;"",Tournament!K232&lt;&gt;""),IF(Tournament!I232&lt;Tournament!K232,Tournament!G232,""),"")</f>
        <v/>
      </c>
      <c r="T220" s="107">
        <f>IF(AND(Tournament!I232&lt;&gt;"",Tournament!K232&lt;&gt;""),Tournament!K232,0)</f>
        <v>0</v>
      </c>
      <c r="U220" s="107">
        <v>1</v>
      </c>
      <c r="V220" s="107">
        <v>217</v>
      </c>
      <c r="W220" s="107" t="str">
        <f>Tournament!G232</f>
        <v>Indianapolis Colts</v>
      </c>
      <c r="X220" s="107" t="str">
        <f>IF(Tournament!I232&lt;&gt;"",Tournament!I232,"")</f>
        <v/>
      </c>
      <c r="Y220" s="107" t="str">
        <f>IF(Tournament!K232&lt;&gt;"",Tournament!K232,"")</f>
        <v/>
      </c>
      <c r="Z220" s="107" t="str">
        <f>Tournament!M232</f>
        <v>Minnesota Vikings</v>
      </c>
    </row>
    <row r="221" spans="12:26" ht="12.75">
      <c r="L221" s="107">
        <v>218</v>
      </c>
      <c r="M221" s="107" t="str">
        <f>IF(AND(Tournament!I233&lt;&gt;"",Tournament!K233&lt;&gt;""),IF(Tournament!I233&gt;Tournament!K233,Tournament!G233,""),"")</f>
        <v/>
      </c>
      <c r="N221" s="107" t="str">
        <f>IF(AND(Tournament!I233&lt;&gt;"",Tournament!K233&lt;&gt;""),IF(Tournament!I233=Tournament!K233,Tournament!G233,""),"")</f>
        <v/>
      </c>
      <c r="O221" s="107" t="str">
        <f>IF(AND(Tournament!I233&lt;&gt;"",Tournament!K233&lt;&gt;""),IF(Tournament!I233&gt;Tournament!K233,Tournament!M233,""),"")</f>
        <v/>
      </c>
      <c r="P221" s="107">
        <f>IF(AND(Tournament!I233&lt;&gt;"",Tournament!K233&lt;&gt;""),Tournament!I233,0)</f>
        <v>0</v>
      </c>
      <c r="Q221" s="107" t="str">
        <f>IF(AND(Tournament!I233&lt;&gt;"",Tournament!K233&lt;&gt;""),IF(Tournament!I233&lt;Tournament!K233,Tournament!M233,""),"")</f>
        <v/>
      </c>
      <c r="R221" s="107" t="str">
        <f>IF(AND(Tournament!I233&lt;&gt;"",Tournament!K233&lt;&gt;""),IF(Tournament!I233=Tournament!K233,Tournament!M233,""),"")</f>
        <v/>
      </c>
      <c r="S221" s="107" t="str">
        <f>IF(AND(Tournament!I233&lt;&gt;"",Tournament!K233&lt;&gt;""),IF(Tournament!I233&lt;Tournament!K233,Tournament!G233,""),"")</f>
        <v/>
      </c>
      <c r="T221" s="107">
        <f>IF(AND(Tournament!I233&lt;&gt;"",Tournament!K233&lt;&gt;""),Tournament!K233,0)</f>
        <v>0</v>
      </c>
      <c r="U221" s="107">
        <v>1</v>
      </c>
      <c r="V221" s="107">
        <v>218</v>
      </c>
      <c r="W221" s="107" t="str">
        <f>Tournament!G233</f>
        <v>Detroit Lions</v>
      </c>
      <c r="X221" s="107" t="str">
        <f>IF(Tournament!I233&lt;&gt;"",Tournament!I233,"")</f>
        <v/>
      </c>
      <c r="Y221" s="107" t="str">
        <f>IF(Tournament!K233&lt;&gt;"",Tournament!K233,"")</f>
        <v/>
      </c>
      <c r="Z221" s="107" t="str">
        <f>Tournament!M233</f>
        <v>New York Giants</v>
      </c>
    </row>
    <row r="222" spans="12:26" ht="12.75">
      <c r="L222" s="107">
        <v>219</v>
      </c>
      <c r="M222" s="107" t="str">
        <f>IF(AND(Tournament!I234&lt;&gt;"",Tournament!K234&lt;&gt;""),IF(Tournament!I234&gt;Tournament!K234,Tournament!G234,""),"")</f>
        <v/>
      </c>
      <c r="N222" s="107" t="str">
        <f>IF(AND(Tournament!I234&lt;&gt;"",Tournament!K234&lt;&gt;""),IF(Tournament!I234=Tournament!K234,Tournament!G234,""),"")</f>
        <v/>
      </c>
      <c r="O222" s="107" t="str">
        <f>IF(AND(Tournament!I234&lt;&gt;"",Tournament!K234&lt;&gt;""),IF(Tournament!I234&gt;Tournament!K234,Tournament!M234,""),"")</f>
        <v/>
      </c>
      <c r="P222" s="107">
        <f>IF(AND(Tournament!I234&lt;&gt;"",Tournament!K234&lt;&gt;""),Tournament!I234,0)</f>
        <v>0</v>
      </c>
      <c r="Q222" s="107" t="str">
        <f>IF(AND(Tournament!I234&lt;&gt;"",Tournament!K234&lt;&gt;""),IF(Tournament!I234&lt;Tournament!K234,Tournament!M234,""),"")</f>
        <v/>
      </c>
      <c r="R222" s="107" t="str">
        <f>IF(AND(Tournament!I234&lt;&gt;"",Tournament!K234&lt;&gt;""),IF(Tournament!I234=Tournament!K234,Tournament!M234,""),"")</f>
        <v/>
      </c>
      <c r="S222" s="107" t="str">
        <f>IF(AND(Tournament!I234&lt;&gt;"",Tournament!K234&lt;&gt;""),IF(Tournament!I234&lt;Tournament!K234,Tournament!G234,""),"")</f>
        <v/>
      </c>
      <c r="T222" s="107">
        <f>IF(AND(Tournament!I234&lt;&gt;"",Tournament!K234&lt;&gt;""),Tournament!K234,0)</f>
        <v>0</v>
      </c>
      <c r="U222" s="107">
        <v>1</v>
      </c>
      <c r="V222" s="107">
        <v>219</v>
      </c>
      <c r="W222" s="107" t="str">
        <f>Tournament!G234</f>
        <v>New Orleans Saints</v>
      </c>
      <c r="X222" s="107" t="str">
        <f>IF(Tournament!I234&lt;&gt;"",Tournament!I234,"")</f>
        <v/>
      </c>
      <c r="Y222" s="107" t="str">
        <f>IF(Tournament!K234&lt;&gt;"",Tournament!K234,"")</f>
        <v/>
      </c>
      <c r="Z222" s="107" t="str">
        <f>Tournament!M234</f>
        <v>Arizona Cardinals</v>
      </c>
    </row>
    <row r="223" spans="12:26" ht="12.75">
      <c r="L223" s="107">
        <v>220</v>
      </c>
      <c r="M223" s="107" t="str">
        <f>IF(AND(Tournament!I235&lt;&gt;"",Tournament!K235&lt;&gt;""),IF(Tournament!I235&gt;Tournament!K235,Tournament!G235,""),"")</f>
        <v/>
      </c>
      <c r="N223" s="107" t="str">
        <f>IF(AND(Tournament!I235&lt;&gt;"",Tournament!K235&lt;&gt;""),IF(Tournament!I235=Tournament!K235,Tournament!G235,""),"")</f>
        <v/>
      </c>
      <c r="O223" s="107" t="str">
        <f>IF(AND(Tournament!I235&lt;&gt;"",Tournament!K235&lt;&gt;""),IF(Tournament!I235&gt;Tournament!K235,Tournament!M235,""),"")</f>
        <v/>
      </c>
      <c r="P223" s="107">
        <f>IF(AND(Tournament!I235&lt;&gt;"",Tournament!K235&lt;&gt;""),Tournament!I235,0)</f>
        <v>0</v>
      </c>
      <c r="Q223" s="107" t="str">
        <f>IF(AND(Tournament!I235&lt;&gt;"",Tournament!K235&lt;&gt;""),IF(Tournament!I235&lt;Tournament!K235,Tournament!M235,""),"")</f>
        <v/>
      </c>
      <c r="R223" s="107" t="str">
        <f>IF(AND(Tournament!I235&lt;&gt;"",Tournament!K235&lt;&gt;""),IF(Tournament!I235=Tournament!K235,Tournament!M235,""),"")</f>
        <v/>
      </c>
      <c r="S223" s="107" t="str">
        <f>IF(AND(Tournament!I235&lt;&gt;"",Tournament!K235&lt;&gt;""),IF(Tournament!I235&lt;Tournament!K235,Tournament!G235,""),"")</f>
        <v/>
      </c>
      <c r="T223" s="107">
        <f>IF(AND(Tournament!I235&lt;&gt;"",Tournament!K235&lt;&gt;""),Tournament!K235,0)</f>
        <v>0</v>
      </c>
      <c r="U223" s="107">
        <v>1</v>
      </c>
      <c r="V223" s="107">
        <v>220</v>
      </c>
      <c r="W223" s="107" t="str">
        <f>Tournament!G235</f>
        <v>S. F. 49ers</v>
      </c>
      <c r="X223" s="107" t="str">
        <f>IF(Tournament!I235&lt;&gt;"",Tournament!I235,"")</f>
        <v/>
      </c>
      <c r="Y223" s="107" t="str">
        <f>IF(Tournament!K235&lt;&gt;"",Tournament!K235,"")</f>
        <v/>
      </c>
      <c r="Z223" s="107" t="str">
        <f>Tournament!M235</f>
        <v>Atlanta Falcons</v>
      </c>
    </row>
    <row r="224" spans="12:26" ht="12.75">
      <c r="L224" s="107">
        <v>221</v>
      </c>
      <c r="M224" s="107" t="str">
        <f>IF(AND(Tournament!I236&lt;&gt;"",Tournament!K236&lt;&gt;""),IF(Tournament!I236&gt;Tournament!K236,Tournament!G236,""),"")</f>
        <v/>
      </c>
      <c r="N224" s="107" t="str">
        <f>IF(AND(Tournament!I236&lt;&gt;"",Tournament!K236&lt;&gt;""),IF(Tournament!I236=Tournament!K236,Tournament!G236,""),"")</f>
        <v/>
      </c>
      <c r="O224" s="107" t="str">
        <f>IF(AND(Tournament!I236&lt;&gt;"",Tournament!K236&lt;&gt;""),IF(Tournament!I236&gt;Tournament!K236,Tournament!M236,""),"")</f>
        <v/>
      </c>
      <c r="P224" s="107">
        <f>IF(AND(Tournament!I236&lt;&gt;"",Tournament!K236&lt;&gt;""),Tournament!I236,0)</f>
        <v>0</v>
      </c>
      <c r="Q224" s="107" t="str">
        <f>IF(AND(Tournament!I236&lt;&gt;"",Tournament!K236&lt;&gt;""),IF(Tournament!I236&lt;Tournament!K236,Tournament!M236,""),"")</f>
        <v/>
      </c>
      <c r="R224" s="107"/>
      <c r="S224" s="107" t="str">
        <f>IF(AND(Tournament!I236&lt;&gt;"",Tournament!K236&lt;&gt;""),IF(Tournament!I236&lt;Tournament!K236,Tournament!G236,""),"")</f>
        <v/>
      </c>
      <c r="T224" s="107">
        <f>IF(AND(Tournament!I236&lt;&gt;"",Tournament!K236&lt;&gt;""),Tournament!K236,0)</f>
        <v>0</v>
      </c>
      <c r="U224" s="107">
        <v>1</v>
      </c>
      <c r="V224" s="107">
        <v>221</v>
      </c>
      <c r="W224" s="107" t="str">
        <f>Tournament!G236</f>
        <v>New England Patriots</v>
      </c>
      <c r="X224" s="107" t="str">
        <f>IF(Tournament!I236&lt;&gt;"",Tournament!I236,"")</f>
        <v/>
      </c>
      <c r="Y224" s="107" t="str">
        <f>IF(Tournament!K236&lt;&gt;"",Tournament!K236,"")</f>
        <v/>
      </c>
      <c r="Z224" s="107" t="str">
        <f>Tournament!M236</f>
        <v>Denver Broncos</v>
      </c>
    </row>
    <row r="225" spans="12:26" ht="12.75">
      <c r="L225" s="107">
        <v>222</v>
      </c>
      <c r="M225" s="107" t="str">
        <f>IF(AND(Tournament!I237&lt;&gt;"",Tournament!K237&lt;&gt;""),IF(Tournament!I237&gt;Tournament!K237,Tournament!G237,""),"")</f>
        <v/>
      </c>
      <c r="N225" s="107" t="str">
        <f>IF(AND(Tournament!I237&lt;&gt;"",Tournament!K237&lt;&gt;""),IF(Tournament!I237=Tournament!K237,Tournament!G237,""),"")</f>
        <v/>
      </c>
      <c r="O225" s="107" t="str">
        <f>IF(AND(Tournament!I237&lt;&gt;"",Tournament!K237&lt;&gt;""),IF(Tournament!I237&gt;Tournament!K237,Tournament!M237,""),"")</f>
        <v/>
      </c>
      <c r="P225" s="107">
        <f>IF(AND(Tournament!I237&lt;&gt;"",Tournament!K237&lt;&gt;""),Tournament!I237,0)</f>
        <v>0</v>
      </c>
      <c r="Q225" s="107" t="str">
        <f>IF(AND(Tournament!I237&lt;&gt;"",Tournament!K237&lt;&gt;""),IF(Tournament!I237&lt;Tournament!K237,Tournament!M237,""),"")</f>
        <v/>
      </c>
      <c r="R225" s="107" t="str">
        <f>IF(AND(Tournament!I237&lt;&gt;"",Tournament!K237&lt;&gt;""),IF(Tournament!I237=Tournament!K237,Tournament!M237,""),"")</f>
        <v/>
      </c>
      <c r="S225" s="107" t="str">
        <f>IF(AND(Tournament!I237&lt;&gt;"",Tournament!K237&lt;&gt;""),IF(Tournament!I237&lt;Tournament!K237,Tournament!G237,""),"")</f>
        <v/>
      </c>
      <c r="T225" s="107">
        <f>IF(AND(Tournament!I237&lt;&gt;"",Tournament!K237&lt;&gt;""),Tournament!K237,0)</f>
        <v>0</v>
      </c>
      <c r="U225" s="107">
        <v>1</v>
      </c>
      <c r="V225" s="107">
        <v>222</v>
      </c>
      <c r="W225" s="107" t="str">
        <f>Tournament!G237</f>
        <v>Oakland Raiders</v>
      </c>
      <c r="X225" s="107" t="str">
        <f>IF(Tournament!I237&lt;&gt;"",Tournament!I237,"")</f>
        <v/>
      </c>
      <c r="Y225" s="107" t="str">
        <f>IF(Tournament!K237&lt;&gt;"",Tournament!K237,"")</f>
        <v/>
      </c>
      <c r="Z225" s="107" t="str">
        <f>Tournament!M237</f>
        <v>San Diego Chargers</v>
      </c>
    </row>
    <row r="226" spans="12:26" ht="12.75">
      <c r="L226" s="107">
        <v>223</v>
      </c>
      <c r="M226" s="107" t="str">
        <f>IF(AND(Tournament!I238&lt;&gt;"",Tournament!K238&lt;&gt;""),IF(Tournament!I238&gt;Tournament!K238,Tournament!G238,""),"")</f>
        <v/>
      </c>
      <c r="N226" s="107" t="str">
        <f>IF(AND(Tournament!I238&lt;&gt;"",Tournament!K238&lt;&gt;""),IF(Tournament!I238=Tournament!K238,Tournament!G238,""),"")</f>
        <v/>
      </c>
      <c r="O226" s="107" t="str">
        <f>IF(AND(Tournament!I238&lt;&gt;"",Tournament!K238&lt;&gt;""),IF(Tournament!I238&gt;Tournament!K238,Tournament!M238,""),"")</f>
        <v/>
      </c>
      <c r="P226" s="107">
        <f>IF(AND(Tournament!I238&lt;&gt;"",Tournament!K238&lt;&gt;""),Tournament!I238,0)</f>
        <v>0</v>
      </c>
      <c r="Q226" s="107" t="str">
        <f>IF(AND(Tournament!I238&lt;&gt;"",Tournament!K238&lt;&gt;""),IF(Tournament!I238&lt;Tournament!K238,Tournament!M238,""),"")</f>
        <v/>
      </c>
      <c r="R226" s="107" t="str">
        <f>IF(AND(Tournament!I238&lt;&gt;"",Tournament!K238&lt;&gt;""),IF(Tournament!I238=Tournament!K238,Tournament!M238,""),"")</f>
        <v/>
      </c>
      <c r="S226" s="107" t="str">
        <f>IF(AND(Tournament!I238&lt;&gt;"",Tournament!K238&lt;&gt;""),IF(Tournament!I238&lt;Tournament!K238,Tournament!G238,""),"")</f>
        <v/>
      </c>
      <c r="T226" s="107">
        <f>IF(AND(Tournament!I238&lt;&gt;"",Tournament!K238&lt;&gt;""),Tournament!K238,0)</f>
        <v>0</v>
      </c>
      <c r="U226" s="107">
        <v>1</v>
      </c>
      <c r="V226" s="107">
        <v>223</v>
      </c>
      <c r="W226" s="107" t="str">
        <f>Tournament!G238</f>
        <v>Pittsburgh Steelers</v>
      </c>
      <c r="X226" s="107" t="str">
        <f>IF(Tournament!I238&lt;&gt;"",Tournament!I238,"")</f>
        <v/>
      </c>
      <c r="Y226" s="107" t="str">
        <f>IF(Tournament!K238&lt;&gt;"",Tournament!K238,"")</f>
        <v/>
      </c>
      <c r="Z226" s="107" t="str">
        <f>Tournament!M238</f>
        <v>Cincinnati Bengals</v>
      </c>
    </row>
    <row r="227" spans="12:26" ht="12.75">
      <c r="L227" s="107">
        <v>224</v>
      </c>
      <c r="M227" s="107" t="str">
        <f>IF(AND(Tournament!I239&lt;&gt;"",Tournament!K239&lt;&gt;""),IF(Tournament!I239&gt;Tournament!K239,Tournament!G239,""),"")</f>
        <v/>
      </c>
      <c r="N227" s="107" t="str">
        <f>IF(AND(Tournament!I239&lt;&gt;"",Tournament!K239&lt;&gt;""),IF(Tournament!I239=Tournament!K239,Tournament!G239,""),"")</f>
        <v/>
      </c>
      <c r="O227" s="107" t="str">
        <f>IF(AND(Tournament!I239&lt;&gt;"",Tournament!K239&lt;&gt;""),IF(Tournament!I239&gt;Tournament!K239,Tournament!M239,""),"")</f>
        <v/>
      </c>
      <c r="P227" s="107">
        <f>IF(AND(Tournament!I239&lt;&gt;"",Tournament!K239&lt;&gt;""),Tournament!I239,0)</f>
        <v>0</v>
      </c>
      <c r="Q227" s="107" t="str">
        <f>IF(AND(Tournament!I239&lt;&gt;"",Tournament!K239&lt;&gt;""),IF(Tournament!I239&lt;Tournament!K239,Tournament!M239,""),"")</f>
        <v/>
      </c>
      <c r="R227" s="107" t="str">
        <f>IF(AND(Tournament!I239&lt;&gt;"",Tournament!K239&lt;&gt;""),IF(Tournament!I239=Tournament!K239,Tournament!M239,""),"")</f>
        <v/>
      </c>
      <c r="S227" s="107" t="str">
        <f>IF(AND(Tournament!I239&lt;&gt;"",Tournament!K239&lt;&gt;""),IF(Tournament!I239&lt;Tournament!K239,Tournament!G239,""),"")</f>
        <v/>
      </c>
      <c r="T227" s="107">
        <f>IF(AND(Tournament!I239&lt;&gt;"",Tournament!K239&lt;&gt;""),Tournament!K239,0)</f>
        <v>0</v>
      </c>
      <c r="U227" s="107">
        <v>1</v>
      </c>
      <c r="V227" s="107">
        <v>224</v>
      </c>
      <c r="W227" s="107" t="str">
        <f>Tournament!G239</f>
        <v>Carolina Panthers</v>
      </c>
      <c r="X227" s="107" t="str">
        <f>IF(Tournament!I239&lt;&gt;"",Tournament!I239,"")</f>
        <v/>
      </c>
      <c r="Y227" s="107" t="str">
        <f>IF(Tournament!K239&lt;&gt;"",Tournament!K239,"")</f>
        <v/>
      </c>
      <c r="Z227" s="107" t="str">
        <f>Tournament!M239</f>
        <v>Washington Redskins</v>
      </c>
    </row>
    <row r="228" spans="12:26" ht="12.75">
      <c r="L228" s="107">
        <v>225</v>
      </c>
      <c r="M228" s="107" t="str">
        <f>IF(AND(Tournament!I240&lt;&gt;"",Tournament!K240&lt;&gt;""),IF(Tournament!I240&gt;Tournament!K240,Tournament!G240,""),"")</f>
        <v/>
      </c>
      <c r="N228" s="107" t="str">
        <f>IF(AND(Tournament!I240&lt;&gt;"",Tournament!K240&lt;&gt;""),IF(Tournament!I240=Tournament!K240,Tournament!G240,""),"")</f>
        <v/>
      </c>
      <c r="O228" s="107" t="str">
        <f>IF(AND(Tournament!I240&lt;&gt;"",Tournament!K240&lt;&gt;""),IF(Tournament!I240&gt;Tournament!K240,Tournament!M240,""),"")</f>
        <v/>
      </c>
      <c r="P228" s="107">
        <f>IF(AND(Tournament!I240&lt;&gt;"",Tournament!K240&lt;&gt;""),Tournament!I240,0)</f>
        <v>0</v>
      </c>
      <c r="Q228" s="107" t="str">
        <f>IF(AND(Tournament!I240&lt;&gt;"",Tournament!K240&lt;&gt;""),IF(Tournament!I240&lt;Tournament!K240,Tournament!M240,""),"")</f>
        <v/>
      </c>
      <c r="R228" s="107"/>
      <c r="S228" s="107" t="str">
        <f>IF(AND(Tournament!I240&lt;&gt;"",Tournament!K240&lt;&gt;""),IF(Tournament!I240&lt;Tournament!K240,Tournament!G240,""),"")</f>
        <v/>
      </c>
      <c r="T228" s="107">
        <f>IF(AND(Tournament!I240&lt;&gt;"",Tournament!K240&lt;&gt;""),Tournament!K240,0)</f>
        <v>0</v>
      </c>
      <c r="U228" s="107">
        <v>1</v>
      </c>
      <c r="V228" s="107">
        <v>225</v>
      </c>
      <c r="W228" s="107" t="str">
        <f>Tournament!G240</f>
        <v>New York Giants</v>
      </c>
      <c r="X228" s="107" t="str">
        <f>IF(Tournament!I240&lt;&gt;"",Tournament!I240,"")</f>
        <v/>
      </c>
      <c r="Y228" s="107" t="str">
        <f>IF(Tournament!K240&lt;&gt;"",Tournament!K240,"")</f>
        <v/>
      </c>
      <c r="Z228" s="107" t="str">
        <f>Tournament!M240</f>
        <v>Philadelphia Eagles</v>
      </c>
    </row>
    <row r="229" spans="12:26" ht="12.75">
      <c r="L229" s="107">
        <v>226</v>
      </c>
      <c r="M229" s="107" t="str">
        <f>IF(AND(Tournament!I241&lt;&gt;"",Tournament!K241&lt;&gt;""),IF(Tournament!I241&gt;Tournament!K241,Tournament!G241,""),"")</f>
        <v/>
      </c>
      <c r="N229" s="107" t="str">
        <f>IF(AND(Tournament!I241&lt;&gt;"",Tournament!K241&lt;&gt;""),IF(Tournament!I241=Tournament!K241,Tournament!G241,""),"")</f>
        <v/>
      </c>
      <c r="O229" s="107" t="str">
        <f>IF(AND(Tournament!I241&lt;&gt;"",Tournament!K241&lt;&gt;""),IF(Tournament!I241&gt;Tournament!K241,Tournament!M241,""),"")</f>
        <v/>
      </c>
      <c r="P229" s="107">
        <f>IF(AND(Tournament!I241&lt;&gt;"",Tournament!K241&lt;&gt;""),Tournament!I241,0)</f>
        <v>0</v>
      </c>
      <c r="Q229" s="107" t="str">
        <f>IF(AND(Tournament!I241&lt;&gt;"",Tournament!K241&lt;&gt;""),IF(Tournament!I241&lt;Tournament!K241,Tournament!M241,""),"")</f>
        <v/>
      </c>
      <c r="R229" s="107" t="str">
        <f>IF(AND(Tournament!I241&lt;&gt;"",Tournament!K241&lt;&gt;""),IF(Tournament!I241=Tournament!K241,Tournament!M241,""),"")</f>
        <v/>
      </c>
      <c r="S229" s="107" t="str">
        <f>IF(AND(Tournament!I241&lt;&gt;"",Tournament!K241&lt;&gt;""),IF(Tournament!I241&lt;Tournament!K241,Tournament!G241,""),"")</f>
        <v/>
      </c>
      <c r="T229" s="107">
        <f>IF(AND(Tournament!I241&lt;&gt;"",Tournament!K241&lt;&gt;""),Tournament!K241,0)</f>
        <v>0</v>
      </c>
      <c r="U229" s="107">
        <v>1</v>
      </c>
      <c r="V229" s="107">
        <v>226</v>
      </c>
      <c r="W229" s="107" t="str">
        <f>Tournament!G241</f>
        <v>Miami Dolphins</v>
      </c>
      <c r="X229" s="107" t="str">
        <f>IF(Tournament!I241&lt;&gt;"",Tournament!I241,"")</f>
        <v/>
      </c>
      <c r="Y229" s="107" t="str">
        <f>IF(Tournament!K241&lt;&gt;"",Tournament!K241,"")</f>
        <v/>
      </c>
      <c r="Z229" s="107" t="str">
        <f>Tournament!M241</f>
        <v>Buffalo Bills</v>
      </c>
    </row>
    <row r="230" spans="12:26" ht="12.75">
      <c r="L230" s="107">
        <v>227</v>
      </c>
      <c r="M230" s="107" t="str">
        <f>IF(AND(Tournament!I242&lt;&gt;"",Tournament!K242&lt;&gt;""),IF(Tournament!I242&gt;Tournament!K242,Tournament!G242,""),"")</f>
        <v/>
      </c>
      <c r="N230" s="107" t="str">
        <f>IF(AND(Tournament!I242&lt;&gt;"",Tournament!K242&lt;&gt;""),IF(Tournament!I242=Tournament!K242,Tournament!G242,""),"")</f>
        <v/>
      </c>
      <c r="O230" s="107" t="str">
        <f>IF(AND(Tournament!I242&lt;&gt;"",Tournament!K242&lt;&gt;""),IF(Tournament!I242&gt;Tournament!K242,Tournament!M242,""),"")</f>
        <v/>
      </c>
      <c r="P230" s="107">
        <f>IF(AND(Tournament!I242&lt;&gt;"",Tournament!K242&lt;&gt;""),Tournament!I242,0)</f>
        <v>0</v>
      </c>
      <c r="Q230" s="107" t="str">
        <f>IF(AND(Tournament!I242&lt;&gt;"",Tournament!K242&lt;&gt;""),IF(Tournament!I242&lt;Tournament!K242,Tournament!M242,""),"")</f>
        <v/>
      </c>
      <c r="R230" s="107" t="str">
        <f>IF(AND(Tournament!I242&lt;&gt;"",Tournament!K242&lt;&gt;""),IF(Tournament!I242=Tournament!K242,Tournament!M242,""),"")</f>
        <v/>
      </c>
      <c r="S230" s="107" t="str">
        <f>IF(AND(Tournament!I242&lt;&gt;"",Tournament!K242&lt;&gt;""),IF(Tournament!I242&lt;Tournament!K242,Tournament!G242,""),"")</f>
        <v/>
      </c>
      <c r="T230" s="107">
        <f>IF(AND(Tournament!I242&lt;&gt;"",Tournament!K242&lt;&gt;""),Tournament!K242,0)</f>
        <v>0</v>
      </c>
      <c r="U230" s="107">
        <v>1</v>
      </c>
      <c r="V230" s="107">
        <v>227</v>
      </c>
      <c r="W230" s="107" t="str">
        <f>Tournament!G242</f>
        <v>Atlanta Falcons</v>
      </c>
      <c r="X230" s="107" t="str">
        <f>IF(Tournament!I242&lt;&gt;"",Tournament!I242,"")</f>
        <v/>
      </c>
      <c r="Y230" s="107" t="str">
        <f>IF(Tournament!K242&lt;&gt;"",Tournament!K242,"")</f>
        <v/>
      </c>
      <c r="Z230" s="107" t="str">
        <f>Tournament!M242</f>
        <v>Carolina Panthers</v>
      </c>
    </row>
    <row r="231" spans="12:26" ht="12.75">
      <c r="L231" s="107">
        <v>228</v>
      </c>
      <c r="M231" s="107" t="str">
        <f>IF(AND(Tournament!I243&lt;&gt;"",Tournament!K243&lt;&gt;""),IF(Tournament!I243&gt;Tournament!K243,Tournament!G243,""),"")</f>
        <v/>
      </c>
      <c r="N231" s="107" t="str">
        <f>IF(AND(Tournament!I243&lt;&gt;"",Tournament!K243&lt;&gt;""),IF(Tournament!I243=Tournament!K243,Tournament!G243,""),"")</f>
        <v/>
      </c>
      <c r="O231" s="107" t="str">
        <f>IF(AND(Tournament!I243&lt;&gt;"",Tournament!K243&lt;&gt;""),IF(Tournament!I243&gt;Tournament!K243,Tournament!M243,""),"")</f>
        <v/>
      </c>
      <c r="P231" s="107">
        <f>IF(AND(Tournament!I243&lt;&gt;"",Tournament!K243&lt;&gt;""),Tournament!I243,0)</f>
        <v>0</v>
      </c>
      <c r="Q231" s="107" t="str">
        <f>IF(AND(Tournament!I243&lt;&gt;"",Tournament!K243&lt;&gt;""),IF(Tournament!I243&lt;Tournament!K243,Tournament!M243,""),"")</f>
        <v/>
      </c>
      <c r="R231" s="107" t="str">
        <f>IF(AND(Tournament!I243&lt;&gt;"",Tournament!K243&lt;&gt;""),IF(Tournament!I243=Tournament!K243,Tournament!M243,""),"")</f>
        <v/>
      </c>
      <c r="S231" s="107" t="str">
        <f>IF(AND(Tournament!I243&lt;&gt;"",Tournament!K243&lt;&gt;""),IF(Tournament!I243&lt;Tournament!K243,Tournament!G243,""),"")</f>
        <v/>
      </c>
      <c r="T231" s="107">
        <f>IF(AND(Tournament!I243&lt;&gt;"",Tournament!K243&lt;&gt;""),Tournament!K243,0)</f>
        <v>0</v>
      </c>
      <c r="U231" s="107">
        <v>1</v>
      </c>
      <c r="V231" s="107">
        <v>228</v>
      </c>
      <c r="W231" s="107" t="str">
        <f>Tournament!G243</f>
        <v>Washington Redskins</v>
      </c>
      <c r="X231" s="107" t="str">
        <f>IF(Tournament!I243&lt;&gt;"",Tournament!I243,"")</f>
        <v/>
      </c>
      <c r="Y231" s="107" t="str">
        <f>IF(Tournament!K243&lt;&gt;"",Tournament!K243,"")</f>
        <v/>
      </c>
      <c r="Z231" s="107" t="str">
        <f>Tournament!M243</f>
        <v>Chicago Bears</v>
      </c>
    </row>
    <row r="232" spans="12:26" ht="12.75">
      <c r="L232" s="107">
        <v>229</v>
      </c>
      <c r="M232" s="107" t="str">
        <f>IF(AND(Tournament!I244&lt;&gt;"",Tournament!K244&lt;&gt;""),IF(Tournament!I244&gt;Tournament!K244,Tournament!G244,""),"")</f>
        <v/>
      </c>
      <c r="N232" s="107" t="str">
        <f>IF(AND(Tournament!I244&lt;&gt;"",Tournament!K244&lt;&gt;""),IF(Tournament!I244=Tournament!K244,Tournament!G244,""),"")</f>
        <v/>
      </c>
      <c r="O232" s="107" t="str">
        <f>IF(AND(Tournament!I244&lt;&gt;"",Tournament!K244&lt;&gt;""),IF(Tournament!I244&gt;Tournament!K244,Tournament!M244,""),"")</f>
        <v/>
      </c>
      <c r="P232" s="107">
        <f>IF(AND(Tournament!I244&lt;&gt;"",Tournament!K244&lt;&gt;""),Tournament!I244,0)</f>
        <v>0</v>
      </c>
      <c r="Q232" s="107" t="str">
        <f>IF(AND(Tournament!I244&lt;&gt;"",Tournament!K244&lt;&gt;""),IF(Tournament!I244&lt;Tournament!K244,Tournament!M244,""),"")</f>
        <v/>
      </c>
      <c r="R232" s="107"/>
      <c r="S232" s="107" t="str">
        <f>IF(AND(Tournament!I244&lt;&gt;"",Tournament!K244&lt;&gt;""),IF(Tournament!I244&lt;Tournament!K244,Tournament!G244,""),"")</f>
        <v/>
      </c>
      <c r="T232" s="107">
        <f>IF(AND(Tournament!I244&lt;&gt;"",Tournament!K244&lt;&gt;""),Tournament!K244,0)</f>
        <v>0</v>
      </c>
      <c r="U232" s="107">
        <v>1</v>
      </c>
      <c r="V232" s="107">
        <v>229</v>
      </c>
      <c r="W232" s="107" t="str">
        <f>Tournament!G244</f>
        <v>San Diego Chargers</v>
      </c>
      <c r="X232" s="107" t="str">
        <f>IF(Tournament!I244&lt;&gt;"",Tournament!I244,"")</f>
        <v/>
      </c>
      <c r="Y232" s="107" t="str">
        <f>IF(Tournament!K244&lt;&gt;"",Tournament!K244,"")</f>
        <v/>
      </c>
      <c r="Z232" s="107" t="str">
        <f>Tournament!M244</f>
        <v>Cleveland Browns</v>
      </c>
    </row>
    <row r="233" spans="12:26" ht="12.75">
      <c r="L233" s="107">
        <v>230</v>
      </c>
      <c r="M233" s="107" t="str">
        <f>IF(AND(Tournament!I245&lt;&gt;"",Tournament!K245&lt;&gt;""),IF(Tournament!I245&gt;Tournament!K245,Tournament!G245,""),"")</f>
        <v/>
      </c>
      <c r="N233" s="107" t="str">
        <f>IF(AND(Tournament!I245&lt;&gt;"",Tournament!K245&lt;&gt;""),IF(Tournament!I245=Tournament!K245,Tournament!G245,""),"")</f>
        <v/>
      </c>
      <c r="O233" s="107" t="str">
        <f>IF(AND(Tournament!I245&lt;&gt;"",Tournament!K245&lt;&gt;""),IF(Tournament!I245&gt;Tournament!K245,Tournament!M245,""),"")</f>
        <v/>
      </c>
      <c r="P233" s="107">
        <f>IF(AND(Tournament!I245&lt;&gt;"",Tournament!K245&lt;&gt;""),Tournament!I245,0)</f>
        <v>0</v>
      </c>
      <c r="Q233" s="107" t="str">
        <f>IF(AND(Tournament!I245&lt;&gt;"",Tournament!K245&lt;&gt;""),IF(Tournament!I245&lt;Tournament!K245,Tournament!M245,""),"")</f>
        <v/>
      </c>
      <c r="R233" s="107" t="str">
        <f>IF(AND(Tournament!I245&lt;&gt;"",Tournament!K245&lt;&gt;""),IF(Tournament!I245=Tournament!K245,Tournament!M245,""),"")</f>
        <v/>
      </c>
      <c r="S233" s="107" t="str">
        <f>IF(AND(Tournament!I245&lt;&gt;"",Tournament!K245&lt;&gt;""),IF(Tournament!I245&lt;Tournament!K245,Tournament!G245,""),"")</f>
        <v/>
      </c>
      <c r="T233" s="107">
        <f>IF(AND(Tournament!I245&lt;&gt;"",Tournament!K245&lt;&gt;""),Tournament!K245,0)</f>
        <v>0</v>
      </c>
      <c r="U233" s="107">
        <v>1</v>
      </c>
      <c r="V233" s="107">
        <v>230</v>
      </c>
      <c r="W233" s="107" t="str">
        <f>Tournament!G245</f>
        <v>Minnesota Vikings</v>
      </c>
      <c r="X233" s="107" t="str">
        <f>IF(Tournament!I245&lt;&gt;"",Tournament!I245,"")</f>
        <v/>
      </c>
      <c r="Y233" s="107" t="str">
        <f>IF(Tournament!K245&lt;&gt;"",Tournament!K245,"")</f>
        <v/>
      </c>
      <c r="Z233" s="107" t="str">
        <f>Tournament!M245</f>
        <v>Green Bay Packers</v>
      </c>
    </row>
    <row r="234" spans="12:26" ht="12.75">
      <c r="L234" s="107">
        <v>231</v>
      </c>
      <c r="M234" s="107" t="str">
        <f>IF(AND(Tournament!I246&lt;&gt;"",Tournament!K246&lt;&gt;""),IF(Tournament!I246&gt;Tournament!K246,Tournament!G246,""),"")</f>
        <v/>
      </c>
      <c r="N234" s="107" t="str">
        <f>IF(AND(Tournament!I246&lt;&gt;"",Tournament!K246&lt;&gt;""),IF(Tournament!I246=Tournament!K246,Tournament!G246,""),"")</f>
        <v/>
      </c>
      <c r="O234" s="107" t="str">
        <f>IF(AND(Tournament!I246&lt;&gt;"",Tournament!K246&lt;&gt;""),IF(Tournament!I246&gt;Tournament!K246,Tournament!M246,""),"")</f>
        <v/>
      </c>
      <c r="P234" s="107">
        <f>IF(AND(Tournament!I246&lt;&gt;"",Tournament!K246&lt;&gt;""),Tournament!I246,0)</f>
        <v>0</v>
      </c>
      <c r="Q234" s="107" t="str">
        <f>IF(AND(Tournament!I246&lt;&gt;"",Tournament!K246&lt;&gt;""),IF(Tournament!I246&lt;Tournament!K246,Tournament!M246,""),"")</f>
        <v/>
      </c>
      <c r="R234" s="107" t="str">
        <f>IF(AND(Tournament!I246&lt;&gt;"",Tournament!K246&lt;&gt;""),IF(Tournament!I246=Tournament!K246,Tournament!M246,""),"")</f>
        <v/>
      </c>
      <c r="S234" s="107" t="str">
        <f>IF(AND(Tournament!I246&lt;&gt;"",Tournament!K246&lt;&gt;""),IF(Tournament!I246&lt;Tournament!K246,Tournament!G246,""),"")</f>
        <v/>
      </c>
      <c r="T234" s="107">
        <f>IF(AND(Tournament!I246&lt;&gt;"",Tournament!K246&lt;&gt;""),Tournament!K246,0)</f>
        <v>0</v>
      </c>
      <c r="U234" s="107">
        <v>1</v>
      </c>
      <c r="V234" s="107">
        <v>231</v>
      </c>
      <c r="W234" s="107" t="str">
        <f>Tournament!G246</f>
        <v>tennessee Titans</v>
      </c>
      <c r="X234" s="107" t="str">
        <f>IF(Tournament!I246&lt;&gt;"",Tournament!I246,"")</f>
        <v/>
      </c>
      <c r="Y234" s="107" t="str">
        <f>IF(Tournament!K246&lt;&gt;"",Tournament!K246,"")</f>
        <v/>
      </c>
      <c r="Z234" s="107" t="str">
        <f>Tournament!M246</f>
        <v>Jacksonville Jaguars</v>
      </c>
    </row>
    <row r="235" spans="12:26" ht="12.75">
      <c r="L235" s="107">
        <v>232</v>
      </c>
      <c r="M235" s="107" t="str">
        <f>IF(AND(Tournament!I247&lt;&gt;"",Tournament!K247&lt;&gt;""),IF(Tournament!I247&gt;Tournament!K247,Tournament!G247,""),"")</f>
        <v/>
      </c>
      <c r="N235" s="107" t="str">
        <f>IF(AND(Tournament!I247&lt;&gt;"",Tournament!K247&lt;&gt;""),IF(Tournament!I247=Tournament!K247,Tournament!G247,""),"")</f>
        <v/>
      </c>
      <c r="O235" s="107" t="str">
        <f>IF(AND(Tournament!I247&lt;&gt;"",Tournament!K247&lt;&gt;""),IF(Tournament!I247&gt;Tournament!K247,Tournament!M247,""),"")</f>
        <v/>
      </c>
      <c r="P235" s="107">
        <f>IF(AND(Tournament!I247&lt;&gt;"",Tournament!K247&lt;&gt;""),Tournament!I247,0)</f>
        <v>0</v>
      </c>
      <c r="Q235" s="107" t="str">
        <f>IF(AND(Tournament!I247&lt;&gt;"",Tournament!K247&lt;&gt;""),IF(Tournament!I247&lt;Tournament!K247,Tournament!M247,""),"")</f>
        <v/>
      </c>
      <c r="R235" s="107" t="str">
        <f>IF(AND(Tournament!I247&lt;&gt;"",Tournament!K247&lt;&gt;""),IF(Tournament!I247=Tournament!K247,Tournament!M247,""),"")</f>
        <v/>
      </c>
      <c r="S235" s="107" t="str">
        <f>IF(AND(Tournament!I247&lt;&gt;"",Tournament!K247&lt;&gt;""),IF(Tournament!I247&lt;Tournament!K247,Tournament!G247,""),"")</f>
        <v/>
      </c>
      <c r="T235" s="107">
        <f>IF(AND(Tournament!I247&lt;&gt;"",Tournament!K247&lt;&gt;""),Tournament!K247,0)</f>
        <v>0</v>
      </c>
      <c r="U235" s="107">
        <v>1</v>
      </c>
      <c r="V235" s="107">
        <v>232</v>
      </c>
      <c r="W235" s="107" t="str">
        <f>Tournament!G247</f>
        <v>New York Jets</v>
      </c>
      <c r="X235" s="107" t="str">
        <f>IF(Tournament!I247&lt;&gt;"",Tournament!I247,"")</f>
        <v/>
      </c>
      <c r="Y235" s="107" t="str">
        <f>IF(Tournament!K247&lt;&gt;"",Tournament!K247,"")</f>
        <v/>
      </c>
      <c r="Z235" s="107" t="str">
        <f>Tournament!M247</f>
        <v>New England Patriots</v>
      </c>
    </row>
    <row r="236" spans="12:26" ht="12.75">
      <c r="L236" s="107">
        <v>233</v>
      </c>
      <c r="M236" s="107" t="str">
        <f>IF(AND(Tournament!I248&lt;&gt;"",Tournament!K248&lt;&gt;""),IF(Tournament!I248&gt;Tournament!K248,Tournament!G248,""),"")</f>
        <v/>
      </c>
      <c r="N236" s="107" t="str">
        <f>IF(AND(Tournament!I248&lt;&gt;"",Tournament!K248&lt;&gt;""),IF(Tournament!I248=Tournament!K248,Tournament!G248,""),"")</f>
        <v/>
      </c>
      <c r="O236" s="107" t="str">
        <f>IF(AND(Tournament!I248&lt;&gt;"",Tournament!K248&lt;&gt;""),IF(Tournament!I248&gt;Tournament!K248,Tournament!M248,""),"")</f>
        <v/>
      </c>
      <c r="P236" s="107">
        <f>IF(AND(Tournament!I248&lt;&gt;"",Tournament!K248&lt;&gt;""),Tournament!I248,0)</f>
        <v>0</v>
      </c>
      <c r="Q236" s="107" t="str">
        <f>IF(AND(Tournament!I248&lt;&gt;"",Tournament!K248&lt;&gt;""),IF(Tournament!I248&lt;Tournament!K248,Tournament!M248,""),"")</f>
        <v/>
      </c>
      <c r="R236" s="107"/>
      <c r="S236" s="107" t="str">
        <f>IF(AND(Tournament!I248&lt;&gt;"",Tournament!K248&lt;&gt;""),IF(Tournament!I248&lt;Tournament!K248,Tournament!G248,""),"")</f>
        <v/>
      </c>
      <c r="T236" s="107">
        <f>IF(AND(Tournament!I248&lt;&gt;"",Tournament!K248&lt;&gt;""),Tournament!K248,0)</f>
        <v>0</v>
      </c>
      <c r="U236" s="107">
        <v>1</v>
      </c>
      <c r="V236" s="107">
        <v>233</v>
      </c>
      <c r="W236" s="107" t="str">
        <f>Tournament!G248</f>
        <v>Tampa Bay Buccaneers</v>
      </c>
      <c r="X236" s="107" t="str">
        <f>IF(Tournament!I248&lt;&gt;"",Tournament!I248,"")</f>
        <v/>
      </c>
      <c r="Y236" s="107" t="str">
        <f>IF(Tournament!K248&lt;&gt;"",Tournament!K248,"")</f>
        <v/>
      </c>
      <c r="Z236" s="107" t="str">
        <f>Tournament!M248</f>
        <v>New Orleans Saints</v>
      </c>
    </row>
    <row r="237" spans="12:26" ht="12.75">
      <c r="L237" s="107">
        <v>234</v>
      </c>
      <c r="M237" s="107" t="str">
        <f>IF(AND(Tournament!I249&lt;&gt;"",Tournament!K249&lt;&gt;""),IF(Tournament!I249&gt;Tournament!K249,Tournament!G249,""),"")</f>
        <v/>
      </c>
      <c r="N237" s="107" t="str">
        <f>IF(AND(Tournament!I249&lt;&gt;"",Tournament!K249&lt;&gt;""),IF(Tournament!I249=Tournament!K249,Tournament!G249,""),"")</f>
        <v/>
      </c>
      <c r="O237" s="107" t="str">
        <f>IF(AND(Tournament!I249&lt;&gt;"",Tournament!K249&lt;&gt;""),IF(Tournament!I249&gt;Tournament!K249,Tournament!M249,""),"")</f>
        <v/>
      </c>
      <c r="P237" s="107">
        <f>IF(AND(Tournament!I249&lt;&gt;"",Tournament!K249&lt;&gt;""),Tournament!I249,0)</f>
        <v>0</v>
      </c>
      <c r="Q237" s="107" t="str">
        <f>IF(AND(Tournament!I249&lt;&gt;"",Tournament!K249&lt;&gt;""),IF(Tournament!I249&lt;Tournament!K249,Tournament!M249,""),"")</f>
        <v/>
      </c>
      <c r="R237" s="107" t="str">
        <f>IF(AND(Tournament!I249&lt;&gt;"",Tournament!K249&lt;&gt;""),IF(Tournament!I249=Tournament!K249,Tournament!M249,""),"")</f>
        <v/>
      </c>
      <c r="S237" s="107" t="str">
        <f>IF(AND(Tournament!I249&lt;&gt;"",Tournament!K249&lt;&gt;""),IF(Tournament!I249&lt;Tournament!K249,Tournament!G249,""),"")</f>
        <v/>
      </c>
      <c r="T237" s="107">
        <f>IF(AND(Tournament!I249&lt;&gt;"",Tournament!K249&lt;&gt;""),Tournament!K249,0)</f>
        <v>0</v>
      </c>
      <c r="U237" s="107">
        <v>1</v>
      </c>
      <c r="V237" s="107">
        <v>234</v>
      </c>
      <c r="W237" s="107" t="str">
        <f>Tournament!G249</f>
        <v>Indianapolis Colts</v>
      </c>
      <c r="X237" s="107" t="str">
        <f>IF(Tournament!I249&lt;&gt;"",Tournament!I249,"")</f>
        <v/>
      </c>
      <c r="Y237" s="107" t="str">
        <f>IF(Tournament!K249&lt;&gt;"",Tournament!K249,"")</f>
        <v/>
      </c>
      <c r="Z237" s="107" t="str">
        <f>Tournament!M249</f>
        <v>Oakland Raiders</v>
      </c>
    </row>
    <row r="238" spans="12:26" ht="12.75">
      <c r="L238" s="107">
        <v>235</v>
      </c>
      <c r="M238" s="107" t="str">
        <f>IF(AND(Tournament!I250&lt;&gt;"",Tournament!K250&lt;&gt;""),IF(Tournament!I250&gt;Tournament!K250,Tournament!G250,""),"")</f>
        <v/>
      </c>
      <c r="N238" s="107" t="str">
        <f>IF(AND(Tournament!I250&lt;&gt;"",Tournament!K250&lt;&gt;""),IF(Tournament!I250=Tournament!K250,Tournament!G250,""),"")</f>
        <v/>
      </c>
      <c r="O238" s="107" t="str">
        <f>IF(AND(Tournament!I250&lt;&gt;"",Tournament!K250&lt;&gt;""),IF(Tournament!I250&gt;Tournament!K250,Tournament!M250,""),"")</f>
        <v/>
      </c>
      <c r="P238" s="107">
        <f>IF(AND(Tournament!I250&lt;&gt;"",Tournament!K250&lt;&gt;""),Tournament!I250,0)</f>
        <v>0</v>
      </c>
      <c r="Q238" s="107" t="str">
        <f>IF(AND(Tournament!I250&lt;&gt;"",Tournament!K250&lt;&gt;""),IF(Tournament!I250&lt;Tournament!K250,Tournament!M250,""),"")</f>
        <v/>
      </c>
      <c r="R238" s="107" t="str">
        <f>IF(AND(Tournament!I250&lt;&gt;"",Tournament!K250&lt;&gt;""),IF(Tournament!I250=Tournament!K250,Tournament!M250,""),"")</f>
        <v/>
      </c>
      <c r="S238" s="107" t="str">
        <f>IF(AND(Tournament!I250&lt;&gt;"",Tournament!K250&lt;&gt;""),IF(Tournament!I250&lt;Tournament!K250,Tournament!G250,""),"")</f>
        <v/>
      </c>
      <c r="T238" s="107">
        <f>IF(AND(Tournament!I250&lt;&gt;"",Tournament!K250&lt;&gt;""),Tournament!K250,0)</f>
        <v>0</v>
      </c>
      <c r="U238" s="107">
        <v>1</v>
      </c>
      <c r="V238" s="107">
        <v>235</v>
      </c>
      <c r="W238" s="107" t="str">
        <f>Tournament!G250</f>
        <v>S. F. 49ers</v>
      </c>
      <c r="X238" s="107" t="str">
        <f>IF(Tournament!I250&lt;&gt;"",Tournament!I250,"")</f>
        <v/>
      </c>
      <c r="Y238" s="107" t="str">
        <f>IF(Tournament!K250&lt;&gt;"",Tournament!K250,"")</f>
        <v/>
      </c>
      <c r="Z238" s="107" t="str">
        <f>Tournament!M250</f>
        <v>Los Angeles Rams</v>
      </c>
    </row>
    <row r="239" spans="12:26" ht="12.75">
      <c r="L239" s="107">
        <v>236</v>
      </c>
      <c r="M239" s="107" t="str">
        <f>IF(AND(Tournament!I251&lt;&gt;"",Tournament!K251&lt;&gt;""),IF(Tournament!I251&gt;Tournament!K251,Tournament!G251,""),"")</f>
        <v/>
      </c>
      <c r="N239" s="107" t="str">
        <f>IF(AND(Tournament!I251&lt;&gt;"",Tournament!K251&lt;&gt;""),IF(Tournament!I251=Tournament!K251,Tournament!G251,""),"")</f>
        <v/>
      </c>
      <c r="O239" s="107" t="str">
        <f>IF(AND(Tournament!I251&lt;&gt;"",Tournament!K251&lt;&gt;""),IF(Tournament!I251&gt;Tournament!K251,Tournament!M251,""),"")</f>
        <v/>
      </c>
      <c r="P239" s="107">
        <f>IF(AND(Tournament!I251&lt;&gt;"",Tournament!K251&lt;&gt;""),Tournament!I251,0)</f>
        <v>0</v>
      </c>
      <c r="Q239" s="107" t="str">
        <f>IF(AND(Tournament!I251&lt;&gt;"",Tournament!K251&lt;&gt;""),IF(Tournament!I251&lt;Tournament!K251,Tournament!M251,""),"")</f>
        <v/>
      </c>
      <c r="R239" s="107" t="str">
        <f>IF(AND(Tournament!I251&lt;&gt;"",Tournament!K251&lt;&gt;""),IF(Tournament!I251=Tournament!K251,Tournament!M251,""),"")</f>
        <v/>
      </c>
      <c r="S239" s="107" t="str">
        <f>IF(AND(Tournament!I251&lt;&gt;"",Tournament!K251&lt;&gt;""),IF(Tournament!I251&lt;Tournament!K251,Tournament!G251,""),"")</f>
        <v/>
      </c>
      <c r="T239" s="107">
        <f>IF(AND(Tournament!I251&lt;&gt;"",Tournament!K251&lt;&gt;""),Tournament!K251,0)</f>
        <v>0</v>
      </c>
      <c r="U239" s="107">
        <v>1</v>
      </c>
      <c r="V239" s="107">
        <v>236</v>
      </c>
      <c r="W239" s="107" t="str">
        <f>Tournament!G251</f>
        <v>Arizona Cardinals</v>
      </c>
      <c r="X239" s="107" t="str">
        <f>IF(Tournament!I251&lt;&gt;"",Tournament!I251,"")</f>
        <v/>
      </c>
      <c r="Y239" s="107" t="str">
        <f>IF(Tournament!K251&lt;&gt;"",Tournament!K251,"")</f>
        <v/>
      </c>
      <c r="Z239" s="107" t="str">
        <f>Tournament!M251</f>
        <v>Seattle Seahawks</v>
      </c>
    </row>
    <row r="240" spans="12:26" ht="12.75">
      <c r="L240" s="107">
        <v>237</v>
      </c>
      <c r="M240" s="107" t="str">
        <f>IF(AND(Tournament!I252&lt;&gt;"",Tournament!K252&lt;&gt;""),IF(Tournament!I252&gt;Tournament!K252,Tournament!G252,""),"")</f>
        <v/>
      </c>
      <c r="N240" s="107" t="str">
        <f>IF(AND(Tournament!I252&lt;&gt;"",Tournament!K252&lt;&gt;""),IF(Tournament!I252=Tournament!K252,Tournament!G252,""),"")</f>
        <v/>
      </c>
      <c r="O240" s="107" t="str">
        <f>IF(AND(Tournament!I252&lt;&gt;"",Tournament!K252&lt;&gt;""),IF(Tournament!I252&gt;Tournament!K252,Tournament!M252,""),"")</f>
        <v/>
      </c>
      <c r="P240" s="107">
        <f>IF(AND(Tournament!I252&lt;&gt;"",Tournament!K252&lt;&gt;""),Tournament!I252,0)</f>
        <v>0</v>
      </c>
      <c r="Q240" s="107" t="str">
        <f>IF(AND(Tournament!I252&lt;&gt;"",Tournament!K252&lt;&gt;""),IF(Tournament!I252&lt;Tournament!K252,Tournament!M252,""),"")</f>
        <v/>
      </c>
      <c r="R240" s="107"/>
      <c r="S240" s="107" t="str">
        <f>IF(AND(Tournament!I252&lt;&gt;"",Tournament!K252&lt;&gt;""),IF(Tournament!I252&lt;Tournament!K252,Tournament!G252,""),"")</f>
        <v/>
      </c>
      <c r="T240" s="107">
        <f>IF(AND(Tournament!I252&lt;&gt;"",Tournament!K252&lt;&gt;""),Tournament!K252,0)</f>
        <v>0</v>
      </c>
      <c r="U240" s="107">
        <v>1</v>
      </c>
      <c r="V240" s="107">
        <v>237</v>
      </c>
      <c r="W240" s="107" t="str">
        <f>Tournament!G252</f>
        <v>Cincinnati Bengals</v>
      </c>
      <c r="X240" s="107" t="str">
        <f>IF(Tournament!I252&lt;&gt;"",Tournament!I252,"")</f>
        <v/>
      </c>
      <c r="Y240" s="107" t="str">
        <f>IF(Tournament!K252&lt;&gt;"",Tournament!K252,"")</f>
        <v/>
      </c>
      <c r="Z240" s="107" t="str">
        <f>Tournament!M252</f>
        <v>Houston Texans</v>
      </c>
    </row>
    <row r="241" spans="12:26" ht="12.75">
      <c r="L241" s="107">
        <v>238</v>
      </c>
      <c r="M241" s="107" t="str">
        <f>IF(AND(Tournament!I253&lt;&gt;"",Tournament!K253&lt;&gt;""),IF(Tournament!I253&gt;Tournament!K253,Tournament!G253,""),"")</f>
        <v/>
      </c>
      <c r="N241" s="107" t="str">
        <f>IF(AND(Tournament!I253&lt;&gt;"",Tournament!K253&lt;&gt;""),IF(Tournament!I253=Tournament!K253,Tournament!G253,""),"")</f>
        <v/>
      </c>
      <c r="O241" s="107" t="str">
        <f>IF(AND(Tournament!I253&lt;&gt;"",Tournament!K253&lt;&gt;""),IF(Tournament!I253&gt;Tournament!K253,Tournament!M253,""),"")</f>
        <v/>
      </c>
      <c r="P241" s="107">
        <f>IF(AND(Tournament!I253&lt;&gt;"",Tournament!K253&lt;&gt;""),Tournament!I253,0)</f>
        <v>0</v>
      </c>
      <c r="Q241" s="107" t="str">
        <f>IF(AND(Tournament!I253&lt;&gt;"",Tournament!K253&lt;&gt;""),IF(Tournament!I253&lt;Tournament!K253,Tournament!M253,""),"")</f>
        <v/>
      </c>
      <c r="R241" s="107" t="str">
        <f>IF(AND(Tournament!I253&lt;&gt;"",Tournament!K253&lt;&gt;""),IF(Tournament!I253=Tournament!K253,Tournament!M253,""),"")</f>
        <v/>
      </c>
      <c r="S241" s="107" t="str">
        <f>IF(AND(Tournament!I253&lt;&gt;"",Tournament!K253&lt;&gt;""),IF(Tournament!I253&lt;Tournament!K253,Tournament!G253,""),"")</f>
        <v/>
      </c>
      <c r="T241" s="107">
        <f>IF(AND(Tournament!I253&lt;&gt;"",Tournament!K253&lt;&gt;""),Tournament!K253,0)</f>
        <v>0</v>
      </c>
      <c r="U241" s="107">
        <v>1</v>
      </c>
      <c r="V241" s="107">
        <v>238</v>
      </c>
      <c r="W241" s="107" t="str">
        <f>Tournament!G253</f>
        <v>Baltimore Ravens</v>
      </c>
      <c r="X241" s="107" t="str">
        <f>IF(Tournament!I253&lt;&gt;"",Tournament!I253,"")</f>
        <v/>
      </c>
      <c r="Y241" s="107" t="str">
        <f>IF(Tournament!K253&lt;&gt;"",Tournament!K253,"")</f>
        <v/>
      </c>
      <c r="Z241" s="107" t="str">
        <f>Tournament!M253</f>
        <v>Pittsburgh Steelers</v>
      </c>
    </row>
    <row r="242" spans="12:26" ht="12.75">
      <c r="L242" s="107">
        <v>239</v>
      </c>
      <c r="M242" s="107" t="str">
        <f>IF(AND(Tournament!I254&lt;&gt;"",Tournament!K254&lt;&gt;""),IF(Tournament!I254&gt;Tournament!K254,Tournament!G254,""),"")</f>
        <v/>
      </c>
      <c r="N242" s="107" t="str">
        <f>IF(AND(Tournament!I254&lt;&gt;"",Tournament!K254&lt;&gt;""),IF(Tournament!I254=Tournament!K254,Tournament!G254,""),"")</f>
        <v/>
      </c>
      <c r="O242" s="107" t="str">
        <f>IF(AND(Tournament!I254&lt;&gt;"",Tournament!K254&lt;&gt;""),IF(Tournament!I254&gt;Tournament!K254,Tournament!M254,""),"")</f>
        <v/>
      </c>
      <c r="P242" s="107">
        <f>IF(AND(Tournament!I254&lt;&gt;"",Tournament!K254&lt;&gt;""),Tournament!I254,0)</f>
        <v>0</v>
      </c>
      <c r="Q242" s="107" t="str">
        <f>IF(AND(Tournament!I254&lt;&gt;"",Tournament!K254&lt;&gt;""),IF(Tournament!I254&lt;Tournament!K254,Tournament!M254,""),"")</f>
        <v/>
      </c>
      <c r="R242" s="107" t="str">
        <f>IF(AND(Tournament!I254&lt;&gt;"",Tournament!K254&lt;&gt;""),IF(Tournament!I254=Tournament!K254,Tournament!M254,""),"")</f>
        <v/>
      </c>
      <c r="S242" s="107" t="str">
        <f>IF(AND(Tournament!I254&lt;&gt;"",Tournament!K254&lt;&gt;""),IF(Tournament!I254&lt;Tournament!K254,Tournament!G254,""),"")</f>
        <v/>
      </c>
      <c r="T242" s="107">
        <f>IF(AND(Tournament!I254&lt;&gt;"",Tournament!K254&lt;&gt;""),Tournament!K254,0)</f>
        <v>0</v>
      </c>
      <c r="U242" s="107">
        <v>1</v>
      </c>
      <c r="V242" s="107">
        <v>239</v>
      </c>
      <c r="W242" s="107" t="str">
        <f>Tournament!G254</f>
        <v>Denver Broncos</v>
      </c>
      <c r="X242" s="107" t="str">
        <f>IF(Tournament!I254&lt;&gt;"",Tournament!I254,"")</f>
        <v/>
      </c>
      <c r="Y242" s="107" t="str">
        <f>IF(Tournament!K254&lt;&gt;"",Tournament!K254,"")</f>
        <v/>
      </c>
      <c r="Z242" s="107" t="str">
        <f>Tournament!M254</f>
        <v>Kansas City Chiefs</v>
      </c>
    </row>
    <row r="243" spans="12:26" ht="12.75">
      <c r="L243" s="107">
        <v>240</v>
      </c>
      <c r="M243" s="107" t="str">
        <f>IF(AND(Tournament!I255&lt;&gt;"",Tournament!K255&lt;&gt;""),IF(Tournament!I255&gt;Tournament!K255,Tournament!G255,""),"")</f>
        <v/>
      </c>
      <c r="N243" s="107" t="str">
        <f>IF(AND(Tournament!I255&lt;&gt;"",Tournament!K255&lt;&gt;""),IF(Tournament!I255=Tournament!K255,Tournament!G255,""),"")</f>
        <v/>
      </c>
      <c r="O243" s="107" t="str">
        <f>IF(AND(Tournament!I255&lt;&gt;"",Tournament!K255&lt;&gt;""),IF(Tournament!I255&gt;Tournament!K255,Tournament!M255,""),"")</f>
        <v/>
      </c>
      <c r="P243" s="107">
        <f>IF(AND(Tournament!I255&lt;&gt;"",Tournament!K255&lt;&gt;""),Tournament!I255,0)</f>
        <v>0</v>
      </c>
      <c r="Q243" s="107" t="str">
        <f>IF(AND(Tournament!I255&lt;&gt;"",Tournament!K255&lt;&gt;""),IF(Tournament!I255&lt;Tournament!K255,Tournament!M255,""),"")</f>
        <v/>
      </c>
      <c r="R243" s="107" t="str">
        <f>IF(AND(Tournament!I255&lt;&gt;"",Tournament!K255&lt;&gt;""),IF(Tournament!I255=Tournament!K255,Tournament!M255,""),"")</f>
        <v/>
      </c>
      <c r="S243" s="107" t="str">
        <f>IF(AND(Tournament!I255&lt;&gt;"",Tournament!K255&lt;&gt;""),IF(Tournament!I255&lt;Tournament!K255,Tournament!G255,""),"")</f>
        <v/>
      </c>
      <c r="T243" s="107">
        <f>IF(AND(Tournament!I255&lt;&gt;"",Tournament!K255&lt;&gt;""),Tournament!K255,0)</f>
        <v>0</v>
      </c>
      <c r="U243" s="107">
        <v>1</v>
      </c>
      <c r="V243" s="107">
        <v>240</v>
      </c>
      <c r="W243" s="107" t="str">
        <f>Tournament!G255</f>
        <v>Detroit Lions</v>
      </c>
      <c r="X243" s="107" t="str">
        <f>IF(Tournament!I255&lt;&gt;"",Tournament!I255,"")</f>
        <v/>
      </c>
      <c r="Y243" s="107" t="str">
        <f>IF(Tournament!K255&lt;&gt;"",Tournament!K255,"")</f>
        <v/>
      </c>
      <c r="Z243" s="107" t="str">
        <f>Tournament!M255</f>
        <v>Dallas Cowboys</v>
      </c>
    </row>
    <row r="244" spans="12:26" ht="12.75">
      <c r="L244" s="107">
        <v>241</v>
      </c>
      <c r="M244" s="107" t="str">
        <f>IF(AND(Tournament!I256&lt;&gt;"",Tournament!K256&lt;&gt;""),IF(Tournament!I256&gt;Tournament!K256,Tournament!G256,""),"")</f>
        <v/>
      </c>
      <c r="N244" s="107" t="str">
        <f>IF(AND(Tournament!I256&lt;&gt;"",Tournament!K256&lt;&gt;""),IF(Tournament!I256=Tournament!K256,Tournament!G256,""),"")</f>
        <v/>
      </c>
      <c r="O244" s="107" t="str">
        <f>IF(AND(Tournament!I256&lt;&gt;"",Tournament!K256&lt;&gt;""),IF(Tournament!I256&gt;Tournament!K256,Tournament!M256,""),"")</f>
        <v/>
      </c>
      <c r="P244" s="107">
        <f>IF(AND(Tournament!I256&lt;&gt;"",Tournament!K256&lt;&gt;""),Tournament!I256,0)</f>
        <v>0</v>
      </c>
      <c r="Q244" s="107" t="str">
        <f>IF(AND(Tournament!I256&lt;&gt;"",Tournament!K256&lt;&gt;""),IF(Tournament!I256&lt;Tournament!K256,Tournament!M256,""),"")</f>
        <v/>
      </c>
      <c r="R244" s="107"/>
      <c r="S244" s="107" t="str">
        <f>IF(AND(Tournament!I256&lt;&gt;"",Tournament!K256&lt;&gt;""),IF(Tournament!I256&lt;Tournament!K256,Tournament!G256,""),"")</f>
        <v/>
      </c>
      <c r="T244" s="107">
        <f>IF(AND(Tournament!I256&lt;&gt;"",Tournament!K256&lt;&gt;""),Tournament!K256,0)</f>
        <v>0</v>
      </c>
      <c r="U244" s="107">
        <v>1</v>
      </c>
      <c r="V244" s="107">
        <v>241</v>
      </c>
      <c r="W244" s="107" t="str">
        <f>Tournament!G256</f>
        <v>New Orleans Saints</v>
      </c>
      <c r="X244" s="107" t="str">
        <f>IF(Tournament!I256&lt;&gt;"",Tournament!I256,"")</f>
        <v/>
      </c>
      <c r="Y244" s="107" t="str">
        <f>IF(Tournament!K256&lt;&gt;"",Tournament!K256,"")</f>
        <v/>
      </c>
      <c r="Z244" s="107" t="str">
        <f>Tournament!M256</f>
        <v>Atlanta Falcons</v>
      </c>
    </row>
    <row r="245" spans="12:26" ht="12.75">
      <c r="L245" s="107">
        <v>242</v>
      </c>
      <c r="M245" s="107" t="str">
        <f>IF(AND(Tournament!I257&lt;&gt;"",Tournament!K257&lt;&gt;""),IF(Tournament!I257&gt;Tournament!K257,Tournament!G257,""),"")</f>
        <v/>
      </c>
      <c r="N245" s="107" t="str">
        <f>IF(AND(Tournament!I257&lt;&gt;"",Tournament!K257&lt;&gt;""),IF(Tournament!I257=Tournament!K257,Tournament!G257,""),"")</f>
        <v/>
      </c>
      <c r="O245" s="107" t="str">
        <f>IF(AND(Tournament!I257&lt;&gt;"",Tournament!K257&lt;&gt;""),IF(Tournament!I257&gt;Tournament!K257,Tournament!M257,""),"")</f>
        <v/>
      </c>
      <c r="P245" s="107">
        <f>IF(AND(Tournament!I257&lt;&gt;"",Tournament!K257&lt;&gt;""),Tournament!I257,0)</f>
        <v>0</v>
      </c>
      <c r="Q245" s="107" t="str">
        <f>IF(AND(Tournament!I257&lt;&gt;"",Tournament!K257&lt;&gt;""),IF(Tournament!I257&lt;Tournament!K257,Tournament!M257,""),"")</f>
        <v/>
      </c>
      <c r="R245" s="107" t="str">
        <f>IF(AND(Tournament!I257&lt;&gt;"",Tournament!K257&lt;&gt;""),IF(Tournament!I257=Tournament!K257,Tournament!M257,""),"")</f>
        <v/>
      </c>
      <c r="S245" s="107" t="str">
        <f>IF(AND(Tournament!I257&lt;&gt;"",Tournament!K257&lt;&gt;""),IF(Tournament!I257&lt;Tournament!K257,Tournament!G257,""),"")</f>
        <v/>
      </c>
      <c r="T245" s="107">
        <f>IF(AND(Tournament!I257&lt;&gt;"",Tournament!K257&lt;&gt;""),Tournament!K257,0)</f>
        <v>0</v>
      </c>
      <c r="U245" s="107">
        <v>1</v>
      </c>
      <c r="V245" s="107">
        <v>242</v>
      </c>
      <c r="W245" s="107" t="str">
        <f>Tournament!G257</f>
        <v>Baltimore Ravens</v>
      </c>
      <c r="X245" s="107" t="str">
        <f>IF(Tournament!I257&lt;&gt;"",Tournament!I257,"")</f>
        <v/>
      </c>
      <c r="Y245" s="107" t="str">
        <f>IF(Tournament!K257&lt;&gt;"",Tournament!K257,"")</f>
        <v/>
      </c>
      <c r="Z245" s="107" t="str">
        <f>Tournament!M257</f>
        <v>Cincinnati Bengals</v>
      </c>
    </row>
    <row r="246" spans="12:26" ht="12.75">
      <c r="L246" s="107">
        <v>243</v>
      </c>
      <c r="M246" s="107" t="str">
        <f>IF(AND(Tournament!I258&lt;&gt;"",Tournament!K258&lt;&gt;""),IF(Tournament!I258&gt;Tournament!K258,Tournament!G258,""),"")</f>
        <v/>
      </c>
      <c r="N246" s="107" t="str">
        <f>IF(AND(Tournament!I258&lt;&gt;"",Tournament!K258&lt;&gt;""),IF(Tournament!I258=Tournament!K258,Tournament!G258,""),"")</f>
        <v/>
      </c>
      <c r="O246" s="107" t="str">
        <f>IF(AND(Tournament!I258&lt;&gt;"",Tournament!K258&lt;&gt;""),IF(Tournament!I258&gt;Tournament!K258,Tournament!M258,""),"")</f>
        <v/>
      </c>
      <c r="P246" s="107">
        <f>IF(AND(Tournament!I258&lt;&gt;"",Tournament!K258&lt;&gt;""),Tournament!I258,0)</f>
        <v>0</v>
      </c>
      <c r="Q246" s="107" t="str">
        <f>IF(AND(Tournament!I258&lt;&gt;"",Tournament!K258&lt;&gt;""),IF(Tournament!I258&lt;Tournament!K258,Tournament!M258,""),"")</f>
        <v/>
      </c>
      <c r="R246" s="107" t="str">
        <f>IF(AND(Tournament!I258&lt;&gt;"",Tournament!K258&lt;&gt;""),IF(Tournament!I258=Tournament!K258,Tournament!M258,""),"")</f>
        <v/>
      </c>
      <c r="S246" s="107" t="str">
        <f>IF(AND(Tournament!I258&lt;&gt;"",Tournament!K258&lt;&gt;""),IF(Tournament!I258&lt;Tournament!K258,Tournament!G258,""),"")</f>
        <v/>
      </c>
      <c r="T246" s="107">
        <f>IF(AND(Tournament!I258&lt;&gt;"",Tournament!K258&lt;&gt;""),Tournament!K258,0)</f>
        <v>0</v>
      </c>
      <c r="U246" s="107">
        <v>1</v>
      </c>
      <c r="V246" s="107">
        <v>243</v>
      </c>
      <c r="W246" s="107" t="str">
        <f>Tournament!G258</f>
        <v>Carolina Panthers</v>
      </c>
      <c r="X246" s="107" t="str">
        <f>IF(Tournament!I258&lt;&gt;"",Tournament!I258,"")</f>
        <v/>
      </c>
      <c r="Y246" s="107" t="str">
        <f>IF(Tournament!K258&lt;&gt;"",Tournament!K258,"")</f>
        <v/>
      </c>
      <c r="Z246" s="107" t="str">
        <f>Tournament!M258</f>
        <v>Tampa Bay Buccaneers</v>
      </c>
    </row>
    <row r="247" spans="12:26" ht="12.75">
      <c r="L247" s="107">
        <v>244</v>
      </c>
      <c r="M247" s="107" t="str">
        <f>IF(AND(Tournament!I259&lt;&gt;"",Tournament!K259&lt;&gt;""),IF(Tournament!I259&gt;Tournament!K259,Tournament!G259,""),"")</f>
        <v/>
      </c>
      <c r="N247" s="107" t="str">
        <f>IF(AND(Tournament!I259&lt;&gt;"",Tournament!K259&lt;&gt;""),IF(Tournament!I259=Tournament!K259,Tournament!G259,""),"")</f>
        <v/>
      </c>
      <c r="O247" s="107" t="str">
        <f>IF(AND(Tournament!I259&lt;&gt;"",Tournament!K259&lt;&gt;""),IF(Tournament!I259&gt;Tournament!K259,Tournament!M259,""),"")</f>
        <v/>
      </c>
      <c r="P247" s="107">
        <f>IF(AND(Tournament!I259&lt;&gt;"",Tournament!K259&lt;&gt;""),Tournament!I259,0)</f>
        <v>0</v>
      </c>
      <c r="Q247" s="107" t="str">
        <f>IF(AND(Tournament!I259&lt;&gt;"",Tournament!K259&lt;&gt;""),IF(Tournament!I259&lt;Tournament!K259,Tournament!M259,""),"")</f>
        <v/>
      </c>
      <c r="R247" s="107" t="str">
        <f>IF(AND(Tournament!I259&lt;&gt;"",Tournament!K259&lt;&gt;""),IF(Tournament!I259=Tournament!K259,Tournament!M259,""),"")</f>
        <v/>
      </c>
      <c r="S247" s="107" t="str">
        <f>IF(AND(Tournament!I259&lt;&gt;"",Tournament!K259&lt;&gt;""),IF(Tournament!I259&lt;Tournament!K259,Tournament!G259,""),"")</f>
        <v/>
      </c>
      <c r="T247" s="107">
        <f>IF(AND(Tournament!I259&lt;&gt;"",Tournament!K259&lt;&gt;""),Tournament!K259,0)</f>
        <v>0</v>
      </c>
      <c r="U247" s="107">
        <v>1</v>
      </c>
      <c r="V247" s="107">
        <v>244</v>
      </c>
      <c r="W247" s="107" t="str">
        <f>Tournament!G259</f>
        <v>Houston Texans</v>
      </c>
      <c r="X247" s="107" t="str">
        <f>IF(Tournament!I259&lt;&gt;"",Tournament!I259,"")</f>
        <v/>
      </c>
      <c r="Y247" s="107" t="str">
        <f>IF(Tournament!K259&lt;&gt;"",Tournament!K259,"")</f>
        <v/>
      </c>
      <c r="Z247" s="107" t="str">
        <f>Tournament!M259</f>
        <v>Tennessee Titans</v>
      </c>
    </row>
    <row r="248" spans="12:26" ht="12.75">
      <c r="L248" s="107">
        <v>245</v>
      </c>
      <c r="M248" s="107" t="str">
        <f>IF(AND(Tournament!I260&lt;&gt;"",Tournament!K260&lt;&gt;""),IF(Tournament!I260&gt;Tournament!K260,Tournament!G260,""),"")</f>
        <v/>
      </c>
      <c r="N248" s="107" t="str">
        <f>IF(AND(Tournament!I260&lt;&gt;"",Tournament!K260&lt;&gt;""),IF(Tournament!I260=Tournament!K260,Tournament!G260,""),"")</f>
        <v/>
      </c>
      <c r="O248" s="107" t="str">
        <f>IF(AND(Tournament!I260&lt;&gt;"",Tournament!K260&lt;&gt;""),IF(Tournament!I260&gt;Tournament!K260,Tournament!M260,""),"")</f>
        <v/>
      </c>
      <c r="P248" s="107">
        <f>IF(AND(Tournament!I260&lt;&gt;"",Tournament!K260&lt;&gt;""),Tournament!I260,0)</f>
        <v>0</v>
      </c>
      <c r="Q248" s="107" t="str">
        <f>IF(AND(Tournament!I260&lt;&gt;"",Tournament!K260&lt;&gt;""),IF(Tournament!I260&lt;Tournament!K260,Tournament!M260,""),"")</f>
        <v/>
      </c>
      <c r="R248" s="107"/>
      <c r="S248" s="107" t="str">
        <f>IF(AND(Tournament!I260&lt;&gt;"",Tournament!K260&lt;&gt;""),IF(Tournament!I260&lt;Tournament!K260,Tournament!G260,""),"")</f>
        <v/>
      </c>
      <c r="T248" s="107">
        <f>IF(AND(Tournament!I260&lt;&gt;"",Tournament!K260&lt;&gt;""),Tournament!K260,0)</f>
        <v>0</v>
      </c>
      <c r="U248" s="107">
        <v>1</v>
      </c>
      <c r="V248" s="107">
        <v>245</v>
      </c>
      <c r="W248" s="107" t="str">
        <f>Tournament!G260</f>
        <v>New York Giants</v>
      </c>
      <c r="X248" s="107" t="str">
        <f>IF(Tournament!I260&lt;&gt;"",Tournament!I260,"")</f>
        <v/>
      </c>
      <c r="Y248" s="107" t="str">
        <f>IF(Tournament!K260&lt;&gt;"",Tournament!K260,"")</f>
        <v/>
      </c>
      <c r="Z248" s="107" t="str">
        <f>Tournament!M260</f>
        <v>Washington Redskins</v>
      </c>
    </row>
    <row r="249" spans="12:26" ht="12.75">
      <c r="L249" s="107">
        <v>246</v>
      </c>
      <c r="M249" s="107" t="str">
        <f>IF(AND(Tournament!I261&lt;&gt;"",Tournament!K261&lt;&gt;""),IF(Tournament!I261&gt;Tournament!K261,Tournament!G261,""),"")</f>
        <v/>
      </c>
      <c r="N249" s="107" t="str">
        <f>IF(AND(Tournament!I261&lt;&gt;"",Tournament!K261&lt;&gt;""),IF(Tournament!I261=Tournament!K261,Tournament!G261,""),"")</f>
        <v/>
      </c>
      <c r="O249" s="107" t="str">
        <f>IF(AND(Tournament!I261&lt;&gt;"",Tournament!K261&lt;&gt;""),IF(Tournament!I261&gt;Tournament!K261,Tournament!M261,""),"")</f>
        <v/>
      </c>
      <c r="P249" s="107">
        <f>IF(AND(Tournament!I261&lt;&gt;"",Tournament!K261&lt;&gt;""),Tournament!I261,0)</f>
        <v>0</v>
      </c>
      <c r="Q249" s="107" t="str">
        <f>IF(AND(Tournament!I261&lt;&gt;"",Tournament!K261&lt;&gt;""),IF(Tournament!I261&lt;Tournament!K261,Tournament!M261,""),"")</f>
        <v/>
      </c>
      <c r="R249" s="107" t="str">
        <f>IF(AND(Tournament!I261&lt;&gt;"",Tournament!K261&lt;&gt;""),IF(Tournament!I261=Tournament!K261,Tournament!M261,""),"")</f>
        <v/>
      </c>
      <c r="S249" s="107" t="str">
        <f>IF(AND(Tournament!I261&lt;&gt;"",Tournament!K261&lt;&gt;""),IF(Tournament!I261&lt;Tournament!K261,Tournament!G261,""),"")</f>
        <v/>
      </c>
      <c r="T249" s="107">
        <f>IF(AND(Tournament!I261&lt;&gt;"",Tournament!K261&lt;&gt;""),Tournament!K261,0)</f>
        <v>0</v>
      </c>
      <c r="U249" s="107">
        <v>1</v>
      </c>
      <c r="V249" s="107">
        <v>246</v>
      </c>
      <c r="W249" s="107" t="str">
        <f>Tournament!G261</f>
        <v>Green Bay Packers</v>
      </c>
      <c r="X249" s="107" t="str">
        <f>IF(Tournament!I261&lt;&gt;"",Tournament!I261,"")</f>
        <v/>
      </c>
      <c r="Y249" s="107" t="str">
        <f>IF(Tournament!K261&lt;&gt;"",Tournament!K261,"")</f>
        <v/>
      </c>
      <c r="Z249" s="107" t="str">
        <f>Tournament!M261</f>
        <v>Detroit Lions</v>
      </c>
    </row>
    <row r="250" spans="12:26" ht="12.75">
      <c r="L250" s="107">
        <v>247</v>
      </c>
      <c r="M250" s="107" t="str">
        <f>IF(AND(Tournament!I262&lt;&gt;"",Tournament!K262&lt;&gt;""),IF(Tournament!I262&gt;Tournament!K262,Tournament!G262,""),"")</f>
        <v/>
      </c>
      <c r="N250" s="107" t="str">
        <f>IF(AND(Tournament!I262&lt;&gt;"",Tournament!K262&lt;&gt;""),IF(Tournament!I262=Tournament!K262,Tournament!G262,""),"")</f>
        <v/>
      </c>
      <c r="O250" s="107" t="str">
        <f>IF(AND(Tournament!I262&lt;&gt;"",Tournament!K262&lt;&gt;""),IF(Tournament!I262&gt;Tournament!K262,Tournament!M262,""),"")</f>
        <v/>
      </c>
      <c r="P250" s="107">
        <f>IF(AND(Tournament!I262&lt;&gt;"",Tournament!K262&lt;&gt;""),Tournament!I262,0)</f>
        <v>0</v>
      </c>
      <c r="Q250" s="107" t="str">
        <f>IF(AND(Tournament!I262&lt;&gt;"",Tournament!K262&lt;&gt;""),IF(Tournament!I262&lt;Tournament!K262,Tournament!M262,""),"")</f>
        <v/>
      </c>
      <c r="R250" s="107" t="str">
        <f>IF(AND(Tournament!I262&lt;&gt;"",Tournament!K262&lt;&gt;""),IF(Tournament!I262=Tournament!K262,Tournament!M262,""),"")</f>
        <v/>
      </c>
      <c r="S250" s="107" t="str">
        <f>IF(AND(Tournament!I262&lt;&gt;"",Tournament!K262&lt;&gt;""),IF(Tournament!I262&lt;Tournament!K262,Tournament!G262,""),"")</f>
        <v/>
      </c>
      <c r="T250" s="107">
        <f>IF(AND(Tournament!I262&lt;&gt;"",Tournament!K262&lt;&gt;""),Tournament!K262,0)</f>
        <v>0</v>
      </c>
      <c r="U250" s="107">
        <v>1</v>
      </c>
      <c r="V250" s="107">
        <v>247</v>
      </c>
      <c r="W250" s="107" t="str">
        <f>Tournament!G262</f>
        <v>Jacksonville Jaguars</v>
      </c>
      <c r="X250" s="107" t="str">
        <f>IF(Tournament!I262&lt;&gt;"",Tournament!I262,"")</f>
        <v/>
      </c>
      <c r="Y250" s="107" t="str">
        <f>IF(Tournament!K262&lt;&gt;"",Tournament!K262,"")</f>
        <v/>
      </c>
      <c r="Z250" s="107" t="str">
        <f>Tournament!M262</f>
        <v>Indianapolis Colts</v>
      </c>
    </row>
    <row r="251" spans="12:26" ht="12.75">
      <c r="L251" s="107">
        <v>248</v>
      </c>
      <c r="M251" s="107" t="str">
        <f>IF(AND(Tournament!I263&lt;&gt;"",Tournament!K263&lt;&gt;""),IF(Tournament!I263&gt;Tournament!K263,Tournament!G263,""),"")</f>
        <v/>
      </c>
      <c r="N251" s="107" t="str">
        <f>IF(AND(Tournament!I263&lt;&gt;"",Tournament!K263&lt;&gt;""),IF(Tournament!I263=Tournament!K263,Tournament!G263,""),"")</f>
        <v/>
      </c>
      <c r="O251" s="107" t="str">
        <f>IF(AND(Tournament!I263&lt;&gt;"",Tournament!K263&lt;&gt;""),IF(Tournament!I263&gt;Tournament!K263,Tournament!M263,""),"")</f>
        <v/>
      </c>
      <c r="P251" s="107">
        <f>IF(AND(Tournament!I263&lt;&gt;"",Tournament!K263&lt;&gt;""),Tournament!I263,0)</f>
        <v>0</v>
      </c>
      <c r="Q251" s="107" t="str">
        <f>IF(AND(Tournament!I263&lt;&gt;"",Tournament!K263&lt;&gt;""),IF(Tournament!I263&lt;Tournament!K263,Tournament!M263,""),"")</f>
        <v/>
      </c>
      <c r="R251" s="107" t="str">
        <f>IF(AND(Tournament!I263&lt;&gt;"",Tournament!K263&lt;&gt;""),IF(Tournament!I263=Tournament!K263,Tournament!M263,""),"")</f>
        <v/>
      </c>
      <c r="S251" s="107" t="str">
        <f>IF(AND(Tournament!I263&lt;&gt;"",Tournament!K263&lt;&gt;""),IF(Tournament!I263&lt;Tournament!K263,Tournament!G263,""),"")</f>
        <v/>
      </c>
      <c r="T251" s="107">
        <f>IF(AND(Tournament!I263&lt;&gt;"",Tournament!K263&lt;&gt;""),Tournament!K263,0)</f>
        <v>0</v>
      </c>
      <c r="U251" s="107">
        <v>1</v>
      </c>
      <c r="V251" s="107">
        <v>248</v>
      </c>
      <c r="W251" s="107" t="str">
        <f>Tournament!G263</f>
        <v>New England Patriots</v>
      </c>
      <c r="X251" s="107" t="str">
        <f>IF(Tournament!I263&lt;&gt;"",Tournament!I263,"")</f>
        <v/>
      </c>
      <c r="Y251" s="107" t="str">
        <f>IF(Tournament!K263&lt;&gt;"",Tournament!K263,"")</f>
        <v/>
      </c>
      <c r="Z251" s="107" t="str">
        <f>Tournament!M263</f>
        <v>Miami Dolphins</v>
      </c>
    </row>
    <row r="252" spans="12:26" ht="12.75">
      <c r="L252" s="107">
        <v>249</v>
      </c>
      <c r="M252" s="107" t="str">
        <f>IF(AND(Tournament!I264&lt;&gt;"",Tournament!K264&lt;&gt;""),IF(Tournament!I264&gt;Tournament!K264,Tournament!G264,""),"")</f>
        <v/>
      </c>
      <c r="N252" s="107" t="str">
        <f>IF(AND(Tournament!I264&lt;&gt;"",Tournament!K264&lt;&gt;""),IF(Tournament!I264=Tournament!K264,Tournament!G264,""),"")</f>
        <v/>
      </c>
      <c r="O252" s="107" t="str">
        <f>IF(AND(Tournament!I264&lt;&gt;"",Tournament!K264&lt;&gt;""),IF(Tournament!I264&gt;Tournament!K264,Tournament!M264,""),"")</f>
        <v/>
      </c>
      <c r="P252" s="107">
        <f>IF(AND(Tournament!I264&lt;&gt;"",Tournament!K264&lt;&gt;""),Tournament!I264,0)</f>
        <v>0</v>
      </c>
      <c r="Q252" s="107" t="str">
        <f>IF(AND(Tournament!I264&lt;&gt;"",Tournament!K264&lt;&gt;""),IF(Tournament!I264&lt;Tournament!K264,Tournament!M264,""),"")</f>
        <v/>
      </c>
      <c r="R252" s="107"/>
      <c r="S252" s="107" t="str">
        <f>IF(AND(Tournament!I264&lt;&gt;"",Tournament!K264&lt;&gt;""),IF(Tournament!I264&lt;Tournament!K264,Tournament!G264,""),"")</f>
        <v/>
      </c>
      <c r="T252" s="107">
        <f>IF(AND(Tournament!I264&lt;&gt;"",Tournament!K264&lt;&gt;""),Tournament!K264,0)</f>
        <v>0</v>
      </c>
      <c r="U252" s="107">
        <v>1</v>
      </c>
      <c r="V252" s="107">
        <v>249</v>
      </c>
      <c r="W252" s="107" t="str">
        <f>Tournament!G264</f>
        <v>Chicago Bears</v>
      </c>
      <c r="X252" s="107" t="str">
        <f>IF(Tournament!I264&lt;&gt;"",Tournament!I264,"")</f>
        <v/>
      </c>
      <c r="Y252" s="107" t="str">
        <f>IF(Tournament!K264&lt;&gt;"",Tournament!K264,"")</f>
        <v/>
      </c>
      <c r="Z252" s="107" t="str">
        <f>Tournament!M264</f>
        <v>Minnesota Vikings</v>
      </c>
    </row>
    <row r="253" spans="12:26" ht="12.75">
      <c r="L253" s="107">
        <v>250</v>
      </c>
      <c r="M253" s="107" t="str">
        <f>IF(AND(Tournament!I265&lt;&gt;"",Tournament!K265&lt;&gt;""),IF(Tournament!I265&gt;Tournament!K265,Tournament!G265,""),"")</f>
        <v/>
      </c>
      <c r="N253" s="107" t="str">
        <f>IF(AND(Tournament!I265&lt;&gt;"",Tournament!K265&lt;&gt;""),IF(Tournament!I265=Tournament!K265,Tournament!G265,""),"")</f>
        <v/>
      </c>
      <c r="O253" s="107" t="str">
        <f>IF(AND(Tournament!I265&lt;&gt;"",Tournament!K265&lt;&gt;""),IF(Tournament!I265&gt;Tournament!K265,Tournament!M265,""),"")</f>
        <v/>
      </c>
      <c r="P253" s="107">
        <f>IF(AND(Tournament!I265&lt;&gt;"",Tournament!K265&lt;&gt;""),Tournament!I265,0)</f>
        <v>0</v>
      </c>
      <c r="Q253" s="107" t="str">
        <f>IF(AND(Tournament!I265&lt;&gt;"",Tournament!K265&lt;&gt;""),IF(Tournament!I265&lt;Tournament!K265,Tournament!M265,""),"")</f>
        <v/>
      </c>
      <c r="R253" s="107" t="str">
        <f>IF(AND(Tournament!I265&lt;&gt;"",Tournament!K265&lt;&gt;""),IF(Tournament!I265=Tournament!K265,Tournament!M265,""),"")</f>
        <v/>
      </c>
      <c r="S253" s="107" t="str">
        <f>IF(AND(Tournament!I265&lt;&gt;"",Tournament!K265&lt;&gt;""),IF(Tournament!I265&lt;Tournament!K265,Tournament!G265,""),"")</f>
        <v/>
      </c>
      <c r="T253" s="107">
        <f>IF(AND(Tournament!I265&lt;&gt;"",Tournament!K265&lt;&gt;""),Tournament!K265,0)</f>
        <v>0</v>
      </c>
      <c r="U253" s="107">
        <v>1</v>
      </c>
      <c r="V253" s="107">
        <v>250</v>
      </c>
      <c r="W253" s="107" t="str">
        <f>Tournament!G265</f>
        <v>Buffalo Bills</v>
      </c>
      <c r="X253" s="107" t="str">
        <f>IF(Tournament!I265&lt;&gt;"",Tournament!I265,"")</f>
        <v/>
      </c>
      <c r="Y253" s="107" t="str">
        <f>IF(Tournament!K265&lt;&gt;"",Tournament!K265,"")</f>
        <v/>
      </c>
      <c r="Z253" s="107" t="str">
        <f>Tournament!M265</f>
        <v>New York Jets</v>
      </c>
    </row>
    <row r="254" spans="12:26" ht="12.75">
      <c r="L254" s="107">
        <v>251</v>
      </c>
      <c r="M254" s="107" t="str">
        <f>IF(AND(Tournament!I266&lt;&gt;"",Tournament!K266&lt;&gt;""),IF(Tournament!I266&gt;Tournament!K266,Tournament!G266,""),"")</f>
        <v/>
      </c>
      <c r="N254" s="107" t="str">
        <f>IF(AND(Tournament!I266&lt;&gt;"",Tournament!K266&lt;&gt;""),IF(Tournament!I266=Tournament!K266,Tournament!G266,""),"")</f>
        <v/>
      </c>
      <c r="O254" s="107" t="str">
        <f>IF(AND(Tournament!I266&lt;&gt;"",Tournament!K266&lt;&gt;""),IF(Tournament!I266&gt;Tournament!K266,Tournament!M266,""),"")</f>
        <v/>
      </c>
      <c r="P254" s="107">
        <f>IF(AND(Tournament!I266&lt;&gt;"",Tournament!K266&lt;&gt;""),Tournament!I266,0)</f>
        <v>0</v>
      </c>
      <c r="Q254" s="107" t="str">
        <f>IF(AND(Tournament!I266&lt;&gt;"",Tournament!K266&lt;&gt;""),IF(Tournament!I266&lt;Tournament!K266,Tournament!M266,""),"")</f>
        <v/>
      </c>
      <c r="R254" s="107" t="str">
        <f>IF(AND(Tournament!I266&lt;&gt;"",Tournament!K266&lt;&gt;""),IF(Tournament!I266=Tournament!K266,Tournament!M266,""),"")</f>
        <v/>
      </c>
      <c r="S254" s="107" t="str">
        <f>IF(AND(Tournament!I266&lt;&gt;"",Tournament!K266&lt;&gt;""),IF(Tournament!I266&lt;Tournament!K266,Tournament!G266,""),"")</f>
        <v/>
      </c>
      <c r="T254" s="107">
        <f>IF(AND(Tournament!I266&lt;&gt;"",Tournament!K266&lt;&gt;""),Tournament!K266,0)</f>
        <v>0</v>
      </c>
      <c r="U254" s="107">
        <v>1</v>
      </c>
      <c r="V254" s="107">
        <v>251</v>
      </c>
      <c r="W254" s="107" t="str">
        <f>Tournament!G266</f>
        <v>Dallas Cowboys</v>
      </c>
      <c r="X254" s="107" t="str">
        <f>IF(Tournament!I266&lt;&gt;"",Tournament!I266,"")</f>
        <v/>
      </c>
      <c r="Y254" s="107" t="str">
        <f>IF(Tournament!K266&lt;&gt;"",Tournament!K266,"")</f>
        <v/>
      </c>
      <c r="Z254" s="107" t="str">
        <f>Tournament!M266</f>
        <v>Philadelphia Eagles</v>
      </c>
    </row>
    <row r="255" spans="12:26" ht="12.75">
      <c r="L255" s="107">
        <v>252</v>
      </c>
      <c r="M255" s="107" t="str">
        <f>IF(AND(Tournament!I267&lt;&gt;"",Tournament!K267&lt;&gt;""),IF(Tournament!I267&gt;Tournament!K267,Tournament!G267,""),"")</f>
        <v/>
      </c>
      <c r="N255" s="107" t="str">
        <f>IF(AND(Tournament!I267&lt;&gt;"",Tournament!K267&lt;&gt;""),IF(Tournament!I267=Tournament!K267,Tournament!G267,""),"")</f>
        <v/>
      </c>
      <c r="O255" s="107" t="str">
        <f>IF(AND(Tournament!I267&lt;&gt;"",Tournament!K267&lt;&gt;""),IF(Tournament!I267&gt;Tournament!K267,Tournament!M267,""),"")</f>
        <v/>
      </c>
      <c r="P255" s="107">
        <f>IF(AND(Tournament!I267&lt;&gt;"",Tournament!K267&lt;&gt;""),Tournament!I267,0)</f>
        <v>0</v>
      </c>
      <c r="Q255" s="107" t="str">
        <f>IF(AND(Tournament!I267&lt;&gt;"",Tournament!K267&lt;&gt;""),IF(Tournament!I267&lt;Tournament!K267,Tournament!M267,""),"")</f>
        <v/>
      </c>
      <c r="R255" s="107" t="str">
        <f>IF(AND(Tournament!I267&lt;&gt;"",Tournament!K267&lt;&gt;""),IF(Tournament!I267=Tournament!K267,Tournament!M267,""),"")</f>
        <v/>
      </c>
      <c r="S255" s="107" t="str">
        <f>IF(AND(Tournament!I267&lt;&gt;"",Tournament!K267&lt;&gt;""),IF(Tournament!I267&lt;Tournament!K267,Tournament!G267,""),"")</f>
        <v/>
      </c>
      <c r="T255" s="107">
        <f>IF(AND(Tournament!I267&lt;&gt;"",Tournament!K267&lt;&gt;""),Tournament!K267,0)</f>
        <v>0</v>
      </c>
      <c r="U255" s="107">
        <v>1</v>
      </c>
      <c r="V255" s="107">
        <v>252</v>
      </c>
      <c r="W255" s="107" t="str">
        <f>Tournament!G267</f>
        <v>Cleveland Browns</v>
      </c>
      <c r="X255" s="107" t="str">
        <f>IF(Tournament!I267&lt;&gt;"",Tournament!I267,"")</f>
        <v/>
      </c>
      <c r="Y255" s="107" t="str">
        <f>IF(Tournament!K267&lt;&gt;"",Tournament!K267,"")</f>
        <v/>
      </c>
      <c r="Z255" s="107" t="str">
        <f>Tournament!M267</f>
        <v>Pittsburgh Steelers</v>
      </c>
    </row>
    <row r="256" spans="12:26" ht="12.75">
      <c r="L256" s="107">
        <v>253</v>
      </c>
      <c r="M256" s="107" t="str">
        <f>IF(AND(Tournament!I268&lt;&gt;"",Tournament!K268&lt;&gt;""),IF(Tournament!I268&gt;Tournament!K268,Tournament!G268,""),"")</f>
        <v/>
      </c>
      <c r="N256" s="107" t="str">
        <f>IF(AND(Tournament!I268&lt;&gt;"",Tournament!K268&lt;&gt;""),IF(Tournament!I268=Tournament!K268,Tournament!G268,""),"")</f>
        <v/>
      </c>
      <c r="O256" s="107" t="str">
        <f>IF(AND(Tournament!I268&lt;&gt;"",Tournament!K268&lt;&gt;""),IF(Tournament!I268&gt;Tournament!K268,Tournament!M268,""),"")</f>
        <v/>
      </c>
      <c r="P256" s="107">
        <f>IF(AND(Tournament!I268&lt;&gt;"",Tournament!K268&lt;&gt;""),Tournament!I268,0)</f>
        <v>0</v>
      </c>
      <c r="Q256" s="107" t="str">
        <f>IF(AND(Tournament!I268&lt;&gt;"",Tournament!K268&lt;&gt;""),IF(Tournament!I268&lt;Tournament!K268,Tournament!M268,""),"")</f>
        <v/>
      </c>
      <c r="R256" s="107"/>
      <c r="S256" s="107" t="str">
        <f>IF(AND(Tournament!I268&lt;&gt;"",Tournament!K268&lt;&gt;""),IF(Tournament!I268&lt;Tournament!K268,Tournament!G268,""),"")</f>
        <v/>
      </c>
      <c r="T256" s="107">
        <f>IF(AND(Tournament!I268&lt;&gt;"",Tournament!K268&lt;&gt;""),Tournament!K268,0)</f>
        <v>0</v>
      </c>
      <c r="U256" s="107">
        <v>1</v>
      </c>
      <c r="V256" s="107">
        <v>253</v>
      </c>
      <c r="W256" s="107" t="str">
        <f>Tournament!G268</f>
        <v>Oakland Raiders</v>
      </c>
      <c r="X256" s="107" t="str">
        <f>IF(Tournament!I268&lt;&gt;"",Tournament!I268,"")</f>
        <v/>
      </c>
      <c r="Y256" s="107" t="str">
        <f>IF(Tournament!K268&lt;&gt;"",Tournament!K268,"")</f>
        <v/>
      </c>
      <c r="Z256" s="107" t="str">
        <f>Tournament!M268</f>
        <v>Denver Broncos</v>
      </c>
    </row>
    <row r="257" spans="12:26" ht="12.75">
      <c r="L257" s="107">
        <v>254</v>
      </c>
      <c r="M257" s="107" t="str">
        <f>IF(AND(Tournament!I269&lt;&gt;"",Tournament!K269&lt;&gt;""),IF(Tournament!I269&gt;Tournament!K269,Tournament!G269,""),"")</f>
        <v/>
      </c>
      <c r="N257" s="107" t="str">
        <f>IF(AND(Tournament!I269&lt;&gt;"",Tournament!K269&lt;&gt;""),IF(Tournament!I269=Tournament!K269,Tournament!G269,""),"")</f>
        <v/>
      </c>
      <c r="O257" s="107" t="str">
        <f>IF(AND(Tournament!I269&lt;&gt;"",Tournament!K269&lt;&gt;""),IF(Tournament!I269&gt;Tournament!K269,Tournament!M269,""),"")</f>
        <v/>
      </c>
      <c r="P257" s="107">
        <f>IF(AND(Tournament!I269&lt;&gt;"",Tournament!K269&lt;&gt;""),Tournament!I269,0)</f>
        <v>0</v>
      </c>
      <c r="Q257" s="107" t="str">
        <f>IF(AND(Tournament!I269&lt;&gt;"",Tournament!K269&lt;&gt;""),IF(Tournament!I269&lt;Tournament!K269,Tournament!M269,""),"")</f>
        <v/>
      </c>
      <c r="R257" s="107" t="str">
        <f>IF(AND(Tournament!I269&lt;&gt;"",Tournament!K269&lt;&gt;""),IF(Tournament!I269=Tournament!K269,Tournament!M269,""),"")</f>
        <v/>
      </c>
      <c r="S257" s="107" t="str">
        <f>IF(AND(Tournament!I269&lt;&gt;"",Tournament!K269&lt;&gt;""),IF(Tournament!I269&lt;Tournament!K269,Tournament!G269,""),"")</f>
        <v/>
      </c>
      <c r="T257" s="107">
        <f>IF(AND(Tournament!I269&lt;&gt;"",Tournament!K269&lt;&gt;""),Tournament!K269,0)</f>
        <v>0</v>
      </c>
      <c r="U257" s="107">
        <v>1</v>
      </c>
      <c r="V257" s="107">
        <v>254</v>
      </c>
      <c r="W257" s="107" t="str">
        <f>Tournament!G269</f>
        <v>Arizona Cardinals</v>
      </c>
      <c r="X257" s="107" t="str">
        <f>IF(Tournament!I269&lt;&gt;"",Tournament!I269,"")</f>
        <v/>
      </c>
      <c r="Y257" s="107" t="str">
        <f>IF(Tournament!K269&lt;&gt;"",Tournament!K269,"")</f>
        <v/>
      </c>
      <c r="Z257" s="107" t="str">
        <f>Tournament!M269</f>
        <v>Los Angeles Rams</v>
      </c>
    </row>
    <row r="258" spans="12:26" ht="12.75">
      <c r="L258" s="107">
        <v>255</v>
      </c>
      <c r="M258" s="107" t="str">
        <f>IF(AND(Tournament!I270&lt;&gt;"",Tournament!K270&lt;&gt;""),IF(Tournament!I270&gt;Tournament!K270,Tournament!G270,""),"")</f>
        <v/>
      </c>
      <c r="N258" s="107" t="str">
        <f>IF(AND(Tournament!I270&lt;&gt;"",Tournament!K270&lt;&gt;""),IF(Tournament!I270=Tournament!K270,Tournament!G270,""),"")</f>
        <v/>
      </c>
      <c r="O258" s="107" t="str">
        <f>IF(AND(Tournament!I270&lt;&gt;"",Tournament!K270&lt;&gt;""),IF(Tournament!I270&gt;Tournament!K270,Tournament!M270,""),"")</f>
        <v/>
      </c>
      <c r="P258" s="107">
        <f>IF(AND(Tournament!I270&lt;&gt;"",Tournament!K270&lt;&gt;""),Tournament!I270,0)</f>
        <v>0</v>
      </c>
      <c r="Q258" s="107" t="str">
        <f>IF(AND(Tournament!I270&lt;&gt;"",Tournament!K270&lt;&gt;""),IF(Tournament!I270&lt;Tournament!K270,Tournament!M270,""),"")</f>
        <v/>
      </c>
      <c r="R258" s="107" t="str">
        <f>IF(AND(Tournament!I270&lt;&gt;"",Tournament!K270&lt;&gt;""),IF(Tournament!I270=Tournament!K270,Tournament!M270,""),"")</f>
        <v/>
      </c>
      <c r="S258" s="107" t="str">
        <f>IF(AND(Tournament!I270&lt;&gt;"",Tournament!K270&lt;&gt;""),IF(Tournament!I270&lt;Tournament!K270,Tournament!G270,""),"")</f>
        <v/>
      </c>
      <c r="T258" s="107">
        <f>IF(AND(Tournament!I270&lt;&gt;"",Tournament!K270&lt;&gt;""),Tournament!K270,0)</f>
        <v>0</v>
      </c>
      <c r="U258" s="107">
        <v>1</v>
      </c>
      <c r="V258" s="107">
        <v>255</v>
      </c>
      <c r="W258" s="107" t="str">
        <f>Tournament!G270</f>
        <v>Kansas City Chiefs</v>
      </c>
      <c r="X258" s="107" t="str">
        <f>IF(Tournament!I270&lt;&gt;"",Tournament!I270,"")</f>
        <v/>
      </c>
      <c r="Y258" s="107" t="str">
        <f>IF(Tournament!K270&lt;&gt;"",Tournament!K270,"")</f>
        <v/>
      </c>
      <c r="Z258" s="107" t="str">
        <f>Tournament!M270</f>
        <v>San Diego Chargers</v>
      </c>
    </row>
    <row r="259" spans="12:26" ht="12.75">
      <c r="L259" s="107">
        <v>256</v>
      </c>
      <c r="M259" s="107" t="str">
        <f>IF(AND(Tournament!I271&lt;&gt;"",Tournament!K271&lt;&gt;""),IF(Tournament!I271&gt;Tournament!K271,Tournament!G271,""),"")</f>
        <v/>
      </c>
      <c r="N259" s="107" t="str">
        <f>IF(AND(Tournament!I271&lt;&gt;"",Tournament!K271&lt;&gt;""),IF(Tournament!I271=Tournament!K271,Tournament!G271,""),"")</f>
        <v/>
      </c>
      <c r="O259" s="107" t="str">
        <f>IF(AND(Tournament!I271&lt;&gt;"",Tournament!K271&lt;&gt;""),IF(Tournament!I271&gt;Tournament!K271,Tournament!M271,""),"")</f>
        <v/>
      </c>
      <c r="P259" s="107">
        <f>IF(AND(Tournament!I271&lt;&gt;"",Tournament!K271&lt;&gt;""),Tournament!I271,0)</f>
        <v>0</v>
      </c>
      <c r="Q259" s="107" t="str">
        <f>IF(AND(Tournament!I271&lt;&gt;"",Tournament!K271&lt;&gt;""),IF(Tournament!I271&lt;Tournament!K271,Tournament!M271,""),"")</f>
        <v/>
      </c>
      <c r="R259" s="107" t="str">
        <f>IF(AND(Tournament!I271&lt;&gt;"",Tournament!K271&lt;&gt;""),IF(Tournament!I271=Tournament!K271,Tournament!M271,""),"")</f>
        <v/>
      </c>
      <c r="S259" s="107" t="str">
        <f>IF(AND(Tournament!I271&lt;&gt;"",Tournament!K271&lt;&gt;""),IF(Tournament!I271&lt;Tournament!K271,Tournament!G271,""),"")</f>
        <v/>
      </c>
      <c r="T259" s="107">
        <f>IF(AND(Tournament!I271&lt;&gt;"",Tournament!K271&lt;&gt;""),Tournament!K271,0)</f>
        <v>0</v>
      </c>
      <c r="U259" s="107">
        <v>1</v>
      </c>
      <c r="V259" s="107">
        <v>256</v>
      </c>
      <c r="W259" s="107" t="str">
        <f>Tournament!G271</f>
        <v>Seattle Seahawks</v>
      </c>
      <c r="X259" s="107" t="str">
        <f>IF(Tournament!I271&lt;&gt;"",Tournament!I271,"")</f>
        <v/>
      </c>
      <c r="Y259" s="107" t="str">
        <f>IF(Tournament!K271&lt;&gt;"",Tournament!K271,"")</f>
        <v/>
      </c>
      <c r="Z259" s="107" t="str">
        <f>Tournament!M271</f>
        <v>S. F. 49ers</v>
      </c>
    </row>
  </sheetData>
  <sheetProtection selectLockedCells="1" selectUnlockedCells="1"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2"/>
  <sheetViews>
    <sheetView showGridLines="0" workbookViewId="0" topLeftCell="A1">
      <selection activeCell="AE26" sqref="AE26"/>
    </sheetView>
  </sheetViews>
  <sheetFormatPr defaultColWidth="9.140625" defaultRowHeight="15" customHeight="1"/>
  <cols>
    <col min="1" max="1" width="11.421875" style="47" customWidth="1"/>
    <col min="2" max="2" width="4.421875" style="48" customWidth="1"/>
    <col min="3" max="3" width="23.00390625" style="47" customWidth="1"/>
    <col min="4" max="4" width="30.8515625" style="47" customWidth="1"/>
    <col min="5" max="5" width="40.7109375" style="47" customWidth="1"/>
    <col min="6" max="6" width="4.7109375" style="47" bestFit="1" customWidth="1"/>
    <col min="7" max="8" width="9.28125" style="47" bestFit="1" customWidth="1"/>
    <col min="9" max="9" width="9.28125" style="90" bestFit="1" customWidth="1"/>
    <col min="10" max="10" width="13.7109375" style="90" bestFit="1" customWidth="1"/>
    <col min="11" max="16" width="9.28125" style="90" bestFit="1" customWidth="1"/>
    <col min="17" max="17" width="17.57421875" style="90" customWidth="1"/>
    <col min="18" max="18" width="15.7109375" style="90" customWidth="1"/>
    <col min="19" max="19" width="9.140625" style="47" customWidth="1"/>
    <col min="20" max="20" width="2.421875" style="66" customWidth="1"/>
    <col min="21" max="21" width="4.28125" style="66" customWidth="1"/>
    <col min="22" max="22" width="28.421875" style="66" bestFit="1" customWidth="1"/>
    <col min="23" max="26" width="9.28125" style="66" bestFit="1" customWidth="1"/>
    <col min="27" max="27" width="9.140625" style="66" customWidth="1"/>
    <col min="28" max="28" width="9.28125" style="66" bestFit="1" customWidth="1"/>
    <col min="29" max="29" width="2.421875" style="66" customWidth="1"/>
    <col min="30" max="30" width="9.140625" style="47" customWidth="1"/>
    <col min="31" max="31" width="9.28125" style="47" bestFit="1" customWidth="1"/>
    <col min="32" max="32" width="9.140625" style="47" customWidth="1"/>
    <col min="33" max="33" width="23.8515625" style="67" customWidth="1"/>
    <col min="34" max="16384" width="9.140625" style="47" customWidth="1"/>
  </cols>
  <sheetData>
    <row r="1" spans="9:18" ht="15" customHeight="1">
      <c r="I1" s="63"/>
      <c r="J1" s="63"/>
      <c r="K1" s="64"/>
      <c r="L1" s="63"/>
      <c r="M1" s="63"/>
      <c r="N1" s="63"/>
      <c r="O1" s="63"/>
      <c r="P1" s="63"/>
      <c r="Q1" s="65"/>
      <c r="R1" s="63"/>
    </row>
    <row r="2" spans="7:24" ht="15" customHeight="1">
      <c r="G2" s="47">
        <v>-5</v>
      </c>
      <c r="H2" s="47">
        <f aca="true" t="shared" si="0" ref="H2:H26">IF(K2&gt;0,ABS($G$2)+K2,K2-$G$2)</f>
        <v>1</v>
      </c>
      <c r="I2" s="63">
        <v>1</v>
      </c>
      <c r="J2" s="68" t="s">
        <v>13</v>
      </c>
      <c r="K2" s="86">
        <v>-4</v>
      </c>
      <c r="L2" s="69">
        <v>0.16666666666666666</v>
      </c>
      <c r="M2" s="70">
        <f>VLOOKUP(Tournament!E4,'Countries and Timezone'!J2:K42,2,FALSE)</f>
        <v>0</v>
      </c>
      <c r="N2" s="71">
        <f>VLOOKUP(Tournament!E4,'Countries and Timezone'!J2:L42,3,FALSE)</f>
        <v>0</v>
      </c>
      <c r="O2" s="72">
        <v>1</v>
      </c>
      <c r="P2" s="73">
        <f aca="true" t="shared" si="1" ref="P2:P31">Q2</f>
        <v>42621.854166666664</v>
      </c>
      <c r="Q2" s="74">
        <v>42621.854166666664</v>
      </c>
      <c r="R2" s="75">
        <f aca="true" t="shared" si="2" ref="R2:R27">IF(M$2&gt;0,Q2+N$2,Q2-N$2)</f>
        <v>42621.854166666664</v>
      </c>
      <c r="V2" s="66" t="s">
        <v>119</v>
      </c>
      <c r="W2" s="76">
        <v>42586</v>
      </c>
      <c r="X2" s="77">
        <v>0.5416666666666666</v>
      </c>
    </row>
    <row r="3" spans="8:24" ht="15" customHeight="1">
      <c r="H3" s="47">
        <f t="shared" si="0"/>
        <v>5</v>
      </c>
      <c r="I3" s="63">
        <v>2</v>
      </c>
      <c r="J3" s="68" t="s">
        <v>19</v>
      </c>
      <c r="K3" s="68">
        <v>0</v>
      </c>
      <c r="L3" s="69">
        <v>0</v>
      </c>
      <c r="M3" s="70"/>
      <c r="N3" s="63"/>
      <c r="O3" s="72">
        <v>2</v>
      </c>
      <c r="P3" s="73">
        <f t="shared" si="1"/>
        <v>42624.541666666664</v>
      </c>
      <c r="Q3" s="74">
        <v>42624.541666666664</v>
      </c>
      <c r="R3" s="75">
        <f aca="true" t="shared" si="3" ref="R3:R10">IF(M$2&gt;0,Q3+N$2,Q3-N$2)</f>
        <v>42624.541666666664</v>
      </c>
      <c r="V3" s="66" t="s">
        <v>125</v>
      </c>
      <c r="W3" s="76">
        <v>42586</v>
      </c>
      <c r="X3" s="77">
        <v>0.625</v>
      </c>
    </row>
    <row r="4" spans="8:24" ht="15" customHeight="1">
      <c r="H4" s="47">
        <f t="shared" si="0"/>
        <v>5</v>
      </c>
      <c r="I4" s="63">
        <v>3</v>
      </c>
      <c r="J4" s="68" t="s">
        <v>27</v>
      </c>
      <c r="K4" s="68">
        <v>0</v>
      </c>
      <c r="L4" s="69">
        <v>0</v>
      </c>
      <c r="M4" s="70"/>
      <c r="N4" s="63"/>
      <c r="O4" s="72">
        <v>3</v>
      </c>
      <c r="P4" s="73">
        <f t="shared" si="1"/>
        <v>42624.541666666664</v>
      </c>
      <c r="Q4" s="74">
        <v>42624.541666666664</v>
      </c>
      <c r="R4" s="75">
        <f t="shared" si="3"/>
        <v>42624.541666666664</v>
      </c>
      <c r="V4" s="66" t="s">
        <v>131</v>
      </c>
      <c r="W4" s="76">
        <v>42586</v>
      </c>
      <c r="X4" s="77">
        <v>0.6666666666666666</v>
      </c>
    </row>
    <row r="5" spans="8:24" ht="15" customHeight="1">
      <c r="H5" s="47">
        <f t="shared" si="0"/>
        <v>6</v>
      </c>
      <c r="I5" s="63">
        <v>4</v>
      </c>
      <c r="J5" s="68" t="s">
        <v>8</v>
      </c>
      <c r="K5" s="68">
        <v>1</v>
      </c>
      <c r="L5" s="69">
        <v>0.041666666666666664</v>
      </c>
      <c r="M5" s="70"/>
      <c r="N5" s="63"/>
      <c r="O5" s="72">
        <v>4</v>
      </c>
      <c r="P5" s="73">
        <f t="shared" si="1"/>
        <v>42624.541666666664</v>
      </c>
      <c r="Q5" s="74">
        <v>42624.541666666664</v>
      </c>
      <c r="R5" s="75">
        <f t="shared" si="3"/>
        <v>42624.541666666664</v>
      </c>
      <c r="V5" s="66" t="s">
        <v>124</v>
      </c>
      <c r="W5" s="76">
        <v>42586</v>
      </c>
      <c r="X5" s="77">
        <v>0.8333333333333334</v>
      </c>
    </row>
    <row r="6" spans="1:31" ht="15" customHeight="1">
      <c r="A6" s="78" t="s">
        <v>0</v>
      </c>
      <c r="B6" s="78"/>
      <c r="C6" s="78" t="s">
        <v>97</v>
      </c>
      <c r="D6" s="78"/>
      <c r="E6" s="78"/>
      <c r="H6" s="47">
        <f t="shared" si="0"/>
        <v>4</v>
      </c>
      <c r="I6" s="63">
        <v>5</v>
      </c>
      <c r="J6" s="68" t="s">
        <v>28</v>
      </c>
      <c r="K6" s="68">
        <v>-1</v>
      </c>
      <c r="L6" s="69">
        <v>0.041666666666666664</v>
      </c>
      <c r="M6" s="70"/>
      <c r="N6" s="63"/>
      <c r="O6" s="72">
        <v>5</v>
      </c>
      <c r="P6" s="73">
        <f t="shared" si="1"/>
        <v>42624.541666666664</v>
      </c>
      <c r="Q6" s="74">
        <v>42624.541666666664</v>
      </c>
      <c r="R6" s="75">
        <f t="shared" si="3"/>
        <v>42624.541666666664</v>
      </c>
      <c r="V6" s="66" t="s">
        <v>155</v>
      </c>
      <c r="W6" s="76">
        <v>42586</v>
      </c>
      <c r="X6" s="77">
        <v>0.75</v>
      </c>
      <c r="AE6" s="47">
        <f>SUM(Tournament!AB15:AB18)</f>
        <v>0</v>
      </c>
    </row>
    <row r="7" spans="1:33" ht="15" customHeight="1">
      <c r="A7" s="202" t="s">
        <v>89</v>
      </c>
      <c r="B7" s="79"/>
      <c r="C7" s="80" t="str">
        <f>AG10</f>
        <v>Buffalo Bills</v>
      </c>
      <c r="D7" s="81" t="s">
        <v>9</v>
      </c>
      <c r="E7" s="80" t="str">
        <f>"'Countries and Timezone'!"&amp;VLOOKUP(Tournament!AC15,$C$7:$D$38,2,FALSE)</f>
        <v>'Countries and Timezone'!B7</v>
      </c>
      <c r="F7" s="47">
        <v>1</v>
      </c>
      <c r="H7" s="47">
        <f t="shared" si="0"/>
        <v>3</v>
      </c>
      <c r="I7" s="63">
        <v>6</v>
      </c>
      <c r="J7" s="68" t="s">
        <v>29</v>
      </c>
      <c r="K7" s="68">
        <v>-2</v>
      </c>
      <c r="L7" s="69">
        <v>0.08333333333333333</v>
      </c>
      <c r="M7" s="70"/>
      <c r="N7" s="63"/>
      <c r="O7" s="72">
        <v>6</v>
      </c>
      <c r="P7" s="73">
        <f t="shared" si="1"/>
        <v>42624.541666666664</v>
      </c>
      <c r="Q7" s="74">
        <v>42624.541666666664</v>
      </c>
      <c r="R7" s="75">
        <f t="shared" si="3"/>
        <v>42624.541666666664</v>
      </c>
      <c r="V7" s="66" t="s">
        <v>118</v>
      </c>
      <c r="W7" s="76">
        <v>42586</v>
      </c>
      <c r="X7" s="77">
        <v>0.75</v>
      </c>
      <c r="AG7" s="84" t="s">
        <v>147</v>
      </c>
    </row>
    <row r="8" spans="1:35" ht="15" customHeight="1">
      <c r="A8" s="202"/>
      <c r="B8" s="79"/>
      <c r="C8" s="80" t="str">
        <f>AG24</f>
        <v>Miami Dolphins</v>
      </c>
      <c r="D8" s="81" t="s">
        <v>10</v>
      </c>
      <c r="E8" s="80" t="str">
        <f>"'Countries and Timezone'!"&amp;VLOOKUP(Tournament!AC16,$C$7:$D$38,2,FALSE)</f>
        <v>'Countries and Timezone'!B8</v>
      </c>
      <c r="F8" s="47">
        <v>2</v>
      </c>
      <c r="H8" s="47">
        <f t="shared" si="0"/>
        <v>5</v>
      </c>
      <c r="I8" s="63">
        <v>7</v>
      </c>
      <c r="J8" s="68" t="s">
        <v>30</v>
      </c>
      <c r="K8" s="68">
        <v>0</v>
      </c>
      <c r="L8" s="69">
        <v>0</v>
      </c>
      <c r="M8" s="70"/>
      <c r="N8" s="63"/>
      <c r="O8" s="72">
        <v>7</v>
      </c>
      <c r="P8" s="73">
        <f t="shared" si="1"/>
        <v>42624.541666666664</v>
      </c>
      <c r="Q8" s="74">
        <v>42624.541666666664</v>
      </c>
      <c r="R8" s="75">
        <f t="shared" si="3"/>
        <v>42624.541666666664</v>
      </c>
      <c r="V8" s="66" t="s">
        <v>128</v>
      </c>
      <c r="W8" s="76">
        <v>42586</v>
      </c>
      <c r="X8" s="77">
        <v>0.7083333333333334</v>
      </c>
      <c r="AG8" s="67" t="s">
        <v>61</v>
      </c>
      <c r="AI8" s="83"/>
    </row>
    <row r="9" spans="1:35" ht="15" customHeight="1">
      <c r="A9" s="202"/>
      <c r="B9" s="79"/>
      <c r="C9" s="80" t="str">
        <f>AG26</f>
        <v>New England Patriots</v>
      </c>
      <c r="D9" s="81" t="s">
        <v>11</v>
      </c>
      <c r="E9" s="80" t="str">
        <f>"'Countries and Timezone'!"&amp;VLOOKUP(Tournament!AC17,$C$7:$D$38,2,FALSE)</f>
        <v>'Countries and Timezone'!B9</v>
      </c>
      <c r="F9" s="47">
        <v>3</v>
      </c>
      <c r="H9" s="47">
        <f t="shared" si="0"/>
        <v>11</v>
      </c>
      <c r="I9" s="63">
        <v>8</v>
      </c>
      <c r="J9" s="68" t="s">
        <v>31</v>
      </c>
      <c r="K9" s="68">
        <v>6</v>
      </c>
      <c r="L9" s="69">
        <v>0.25</v>
      </c>
      <c r="M9" s="70"/>
      <c r="N9" s="63"/>
      <c r="O9" s="72">
        <v>8</v>
      </c>
      <c r="P9" s="73">
        <f t="shared" si="1"/>
        <v>42624.541666666664</v>
      </c>
      <c r="Q9" s="74">
        <v>42624.541666666664</v>
      </c>
      <c r="R9" s="75">
        <f t="shared" si="3"/>
        <v>42624.541666666664</v>
      </c>
      <c r="V9" s="66" t="s">
        <v>132</v>
      </c>
      <c r="W9" s="76">
        <v>42586</v>
      </c>
      <c r="X9" s="77">
        <v>0.875</v>
      </c>
      <c r="AG9" s="84" t="s">
        <v>63</v>
      </c>
      <c r="AI9" s="85"/>
    </row>
    <row r="10" spans="1:33" ht="15" customHeight="1">
      <c r="A10" s="203"/>
      <c r="B10" s="95"/>
      <c r="C10" s="96" t="str">
        <f>AG29</f>
        <v>New York Jets</v>
      </c>
      <c r="D10" s="81" t="s">
        <v>12</v>
      </c>
      <c r="E10" s="80" t="str">
        <f>"'Countries and Timezone'!"&amp;VLOOKUP(Tournament!AC18,$C$7:$D$38,2,FALSE)</f>
        <v>'Countries and Timezone'!B10</v>
      </c>
      <c r="F10" s="47">
        <v>4</v>
      </c>
      <c r="H10" s="47">
        <f t="shared" si="0"/>
        <v>-1</v>
      </c>
      <c r="I10" s="63">
        <v>9</v>
      </c>
      <c r="J10" s="68" t="s">
        <v>32</v>
      </c>
      <c r="K10" s="68">
        <v>-6</v>
      </c>
      <c r="L10" s="69">
        <v>0.25</v>
      </c>
      <c r="M10" s="70"/>
      <c r="N10" s="63"/>
      <c r="O10" s="72">
        <v>9</v>
      </c>
      <c r="P10" s="73">
        <f t="shared" si="1"/>
        <v>42624.541666666664</v>
      </c>
      <c r="Q10" s="74">
        <v>42624.541666666664</v>
      </c>
      <c r="R10" s="75">
        <f t="shared" si="3"/>
        <v>42624.541666666664</v>
      </c>
      <c r="V10" s="66" t="s">
        <v>148</v>
      </c>
      <c r="W10" s="76">
        <v>42589</v>
      </c>
      <c r="X10" s="77">
        <v>0.75</v>
      </c>
      <c r="AG10" s="67" t="s">
        <v>62</v>
      </c>
    </row>
    <row r="11" spans="1:33" ht="15" customHeight="1">
      <c r="A11" s="201" t="s">
        <v>90</v>
      </c>
      <c r="B11" s="97"/>
      <c r="C11" s="98" t="str">
        <f>AG9</f>
        <v>Baltimore Ravens</v>
      </c>
      <c r="D11" s="81" t="s">
        <v>14</v>
      </c>
      <c r="E11" s="80" t="str">
        <f>"'Countries and Timezone'!"&amp;VLOOKUP(Tournament!AC21,$C$7:$D$38,2,FALSE)</f>
        <v>'Countries and Timezone'!B11</v>
      </c>
      <c r="F11" s="47">
        <v>5</v>
      </c>
      <c r="H11" s="47">
        <f t="shared" si="0"/>
        <v>4</v>
      </c>
      <c r="I11" s="63">
        <v>10</v>
      </c>
      <c r="J11" s="68" t="s">
        <v>33</v>
      </c>
      <c r="K11" s="68">
        <v>-1</v>
      </c>
      <c r="L11" s="69">
        <v>0.041666666666666664</v>
      </c>
      <c r="M11" s="70"/>
      <c r="N11" s="63"/>
      <c r="O11" s="72">
        <v>10</v>
      </c>
      <c r="P11" s="73">
        <f t="shared" si="1"/>
        <v>42624.541666666664</v>
      </c>
      <c r="Q11" s="74">
        <v>42624.541666666664</v>
      </c>
      <c r="R11" s="75">
        <f t="shared" si="2"/>
        <v>42624.541666666664</v>
      </c>
      <c r="V11" s="66" t="s">
        <v>115</v>
      </c>
      <c r="W11" s="76">
        <v>42589</v>
      </c>
      <c r="X11" s="77">
        <v>0.625</v>
      </c>
      <c r="AG11" s="67" t="s">
        <v>58</v>
      </c>
    </row>
    <row r="12" spans="1:35" ht="15" customHeight="1">
      <c r="A12" s="202"/>
      <c r="B12" s="79"/>
      <c r="C12" s="80" t="str">
        <f>AG13</f>
        <v>Cincinnati Bengals</v>
      </c>
      <c r="D12" s="81" t="s">
        <v>15</v>
      </c>
      <c r="E12" s="80" t="str">
        <f>"'Countries and Timezone'!"&amp;VLOOKUP(Tournament!AC22,$C$7:$D$38,2,FALSE)</f>
        <v>'Countries and Timezone'!B12</v>
      </c>
      <c r="F12" s="47">
        <v>6</v>
      </c>
      <c r="H12" s="47">
        <f t="shared" si="0"/>
        <v>5</v>
      </c>
      <c r="I12" s="63">
        <v>11</v>
      </c>
      <c r="J12" s="68" t="s">
        <v>34</v>
      </c>
      <c r="K12" s="68">
        <v>0</v>
      </c>
      <c r="L12" s="69">
        <v>0</v>
      </c>
      <c r="M12" s="70"/>
      <c r="N12" s="63"/>
      <c r="O12" s="72">
        <v>11</v>
      </c>
      <c r="P12" s="73">
        <f t="shared" si="1"/>
        <v>42624.67013888889</v>
      </c>
      <c r="Q12" s="74">
        <v>42624.67013888889</v>
      </c>
      <c r="R12" s="75">
        <f>IF(M$2&gt;0,Q12+N$2,Q12-N$2)</f>
        <v>42624.67013888889</v>
      </c>
      <c r="V12" s="66" t="s">
        <v>133</v>
      </c>
      <c r="W12" s="76">
        <v>42589</v>
      </c>
      <c r="X12" s="77">
        <v>0.875</v>
      </c>
      <c r="AE12" s="47">
        <f>SUM(Tournament!AB21:AB24)</f>
        <v>0</v>
      </c>
      <c r="AG12" s="67" t="s">
        <v>64</v>
      </c>
      <c r="AI12" s="85"/>
    </row>
    <row r="13" spans="1:33" ht="15" customHeight="1">
      <c r="A13" s="202"/>
      <c r="B13" s="79"/>
      <c r="C13" s="80" t="str">
        <f>AG14</f>
        <v>Cleveland Browns</v>
      </c>
      <c r="D13" s="81" t="s">
        <v>16</v>
      </c>
      <c r="E13" s="80" t="str">
        <f>"'Countries and Timezone'!"&amp;VLOOKUP(Tournament!AC23,$C$7:$D$38,2,FALSE)</f>
        <v>'Countries and Timezone'!B13</v>
      </c>
      <c r="F13" s="47">
        <v>7</v>
      </c>
      <c r="H13" s="47">
        <f t="shared" si="0"/>
        <v>10</v>
      </c>
      <c r="I13" s="63">
        <v>12</v>
      </c>
      <c r="J13" s="68" t="s">
        <v>35</v>
      </c>
      <c r="K13" s="68">
        <v>5</v>
      </c>
      <c r="L13" s="69">
        <v>0.20833333333333334</v>
      </c>
      <c r="M13" s="70"/>
      <c r="N13" s="63"/>
      <c r="O13" s="72">
        <v>12</v>
      </c>
      <c r="P13" s="73">
        <f t="shared" si="1"/>
        <v>42624.68402777778</v>
      </c>
      <c r="Q13" s="74">
        <v>42624.68402777778</v>
      </c>
      <c r="R13" s="75">
        <f>IF(M$2&gt;0,Q13+N$2,Q13-N$2)</f>
        <v>42624.68402777778</v>
      </c>
      <c r="V13" s="66" t="s">
        <v>142</v>
      </c>
      <c r="W13" s="76">
        <v>42589</v>
      </c>
      <c r="X13" s="77">
        <v>0.5416666666666666</v>
      </c>
      <c r="AG13" s="84" t="s">
        <v>72</v>
      </c>
    </row>
    <row r="14" spans="1:35" ht="15" customHeight="1">
      <c r="A14" s="203"/>
      <c r="B14" s="95"/>
      <c r="C14" s="96" t="str">
        <f>AG32</f>
        <v>Pittsburgh Steelers</v>
      </c>
      <c r="D14" s="81" t="s">
        <v>17</v>
      </c>
      <c r="E14" s="80" t="str">
        <f>"'Countries and Timezone'!"&amp;VLOOKUP(Tournament!AC24,$C$7:$D$38,2,FALSE)</f>
        <v>'Countries and Timezone'!B14</v>
      </c>
      <c r="F14" s="47">
        <v>8</v>
      </c>
      <c r="H14" s="47">
        <f t="shared" si="0"/>
        <v>2</v>
      </c>
      <c r="I14" s="63">
        <v>13</v>
      </c>
      <c r="J14" s="68" t="s">
        <v>36</v>
      </c>
      <c r="K14" s="68">
        <v>-3</v>
      </c>
      <c r="L14" s="69">
        <v>0.125</v>
      </c>
      <c r="M14" s="70"/>
      <c r="N14" s="63"/>
      <c r="O14" s="72">
        <v>13</v>
      </c>
      <c r="P14" s="73">
        <f t="shared" si="1"/>
        <v>42624.68402777778</v>
      </c>
      <c r="Q14" s="74">
        <v>42624.68402777778</v>
      </c>
      <c r="R14" s="75">
        <f>IF(M$2&gt;0,Q14+N$2,Q14-N$2)</f>
        <v>42624.68402777778</v>
      </c>
      <c r="V14" s="66" t="s">
        <v>134</v>
      </c>
      <c r="W14" s="76">
        <v>42589</v>
      </c>
      <c r="X14" s="77">
        <v>0.75</v>
      </c>
      <c r="AG14" s="67" t="s">
        <v>74</v>
      </c>
      <c r="AI14" s="85"/>
    </row>
    <row r="15" spans="1:33" ht="15" customHeight="1">
      <c r="A15" s="201" t="s">
        <v>91</v>
      </c>
      <c r="B15" s="97"/>
      <c r="C15" s="98" t="str">
        <f>AG19</f>
        <v>Houston Texans</v>
      </c>
      <c r="D15" s="81" t="s">
        <v>18</v>
      </c>
      <c r="E15" s="80" t="str">
        <f>"'Countries and Timezone'!"&amp;VLOOKUP(Tournament!AC27,$C$7:$D$38,2,FALSE)</f>
        <v>'Countries and Timezone'!B15</v>
      </c>
      <c r="F15" s="47">
        <v>9</v>
      </c>
      <c r="H15" s="47">
        <f t="shared" si="0"/>
        <v>11</v>
      </c>
      <c r="I15" s="63">
        <v>14</v>
      </c>
      <c r="J15" s="68" t="s">
        <v>37</v>
      </c>
      <c r="K15" s="68">
        <v>6</v>
      </c>
      <c r="L15" s="69">
        <v>0.25</v>
      </c>
      <c r="M15" s="70"/>
      <c r="N15" s="63"/>
      <c r="O15" s="72">
        <v>14</v>
      </c>
      <c r="P15" s="73">
        <f t="shared" si="1"/>
        <v>42624.854166666664</v>
      </c>
      <c r="Q15" s="74">
        <v>42624.854166666664</v>
      </c>
      <c r="R15" s="75">
        <f>IF(M$2&gt;0,Q15+N$2,Q15-N$2)</f>
        <v>42624.854166666664</v>
      </c>
      <c r="V15" s="66" t="s">
        <v>141</v>
      </c>
      <c r="W15" s="76">
        <v>42589</v>
      </c>
      <c r="X15" s="77">
        <v>0.7916666666666666</v>
      </c>
      <c r="AG15" s="67" t="s">
        <v>81</v>
      </c>
    </row>
    <row r="16" spans="1:35" ht="15" customHeight="1">
      <c r="A16" s="202"/>
      <c r="B16" s="79"/>
      <c r="C16" s="80" t="str">
        <f>AG20</f>
        <v>Indianapolis Colts</v>
      </c>
      <c r="D16" s="81" t="s">
        <v>20</v>
      </c>
      <c r="E16" s="80" t="str">
        <f>"'Countries and Timezone'!"&amp;VLOOKUP(Tournament!AC28,$C$7:$D$38,2,FALSE)</f>
        <v>'Countries and Timezone'!B16</v>
      </c>
      <c r="F16" s="47">
        <v>10</v>
      </c>
      <c r="H16" s="47">
        <f t="shared" si="0"/>
        <v>3</v>
      </c>
      <c r="I16" s="63">
        <v>15</v>
      </c>
      <c r="J16" s="68" t="s">
        <v>38</v>
      </c>
      <c r="K16" s="68">
        <v>-2</v>
      </c>
      <c r="L16" s="69">
        <v>0.08333333333333333</v>
      </c>
      <c r="M16" s="70"/>
      <c r="N16" s="63"/>
      <c r="O16" s="72">
        <v>15</v>
      </c>
      <c r="P16" s="73">
        <f t="shared" si="1"/>
        <v>42625.79861111111</v>
      </c>
      <c r="Q16" s="74">
        <v>42625.79861111111</v>
      </c>
      <c r="R16" s="75">
        <f t="shared" si="2"/>
        <v>42625.79861111111</v>
      </c>
      <c r="V16" s="66" t="s">
        <v>129</v>
      </c>
      <c r="W16" s="76">
        <v>42589</v>
      </c>
      <c r="X16" s="77">
        <v>0.6666666666666666</v>
      </c>
      <c r="AG16" s="82" t="s">
        <v>59</v>
      </c>
      <c r="AI16" s="85"/>
    </row>
    <row r="17" spans="1:33" ht="15" customHeight="1">
      <c r="A17" s="202"/>
      <c r="B17" s="79"/>
      <c r="C17" s="80" t="str">
        <f>AG21</f>
        <v>Jacksonville Jaguars</v>
      </c>
      <c r="D17" s="81" t="s">
        <v>21</v>
      </c>
      <c r="E17" s="80" t="str">
        <f>"'Countries and Timezone'!"&amp;VLOOKUP(Tournament!AC29,$C$7:$D$38,2,FALSE)</f>
        <v>'Countries and Timezone'!B17</v>
      </c>
      <c r="F17" s="47">
        <v>11</v>
      </c>
      <c r="H17" s="47">
        <f t="shared" si="0"/>
        <v>4</v>
      </c>
      <c r="I17" s="63">
        <v>16</v>
      </c>
      <c r="J17" s="68" t="s">
        <v>39</v>
      </c>
      <c r="K17" s="68">
        <v>-1</v>
      </c>
      <c r="L17" s="69">
        <v>0.041666666666666664</v>
      </c>
      <c r="M17" s="70"/>
      <c r="N17" s="63"/>
      <c r="O17" s="72">
        <v>16</v>
      </c>
      <c r="P17" s="73">
        <f t="shared" si="1"/>
        <v>42625.930555555555</v>
      </c>
      <c r="Q17" s="74">
        <v>42625.930555555555</v>
      </c>
      <c r="R17" s="75">
        <f aca="true" t="shared" si="4" ref="R17:R25">IF(M$2&gt;0,Q17+N$2,Q17-N$2)</f>
        <v>42625.930555555555</v>
      </c>
      <c r="V17" s="66" t="s">
        <v>122</v>
      </c>
      <c r="W17" s="76">
        <v>42589</v>
      </c>
      <c r="X17" s="77">
        <v>0.9166666666666666</v>
      </c>
      <c r="AG17" s="67" t="s">
        <v>82</v>
      </c>
    </row>
    <row r="18" spans="1:35" ht="15" customHeight="1">
      <c r="A18" s="203"/>
      <c r="B18" s="95"/>
      <c r="C18" s="96" t="str">
        <f>AG37</f>
        <v>Tennessee Titans</v>
      </c>
      <c r="D18" s="81" t="s">
        <v>22</v>
      </c>
      <c r="E18" s="80" t="str">
        <f>"'Countries and Timezone'!"&amp;VLOOKUP(Tournament!AC30,$C$7:$D$38,2,FALSE)</f>
        <v>'Countries and Timezone'!B18</v>
      </c>
      <c r="F18" s="47">
        <v>12</v>
      </c>
      <c r="H18" s="47">
        <f t="shared" si="0"/>
        <v>5</v>
      </c>
      <c r="I18" s="63">
        <v>17</v>
      </c>
      <c r="J18" s="68" t="s">
        <v>40</v>
      </c>
      <c r="K18" s="68">
        <v>0</v>
      </c>
      <c r="L18" s="69">
        <v>0</v>
      </c>
      <c r="M18" s="70"/>
      <c r="N18" s="63"/>
      <c r="O18" s="72">
        <v>17</v>
      </c>
      <c r="P18" s="73">
        <f t="shared" si="1"/>
        <v>42628.850694444445</v>
      </c>
      <c r="Q18" s="74">
        <v>42628.850694444445</v>
      </c>
      <c r="R18" s="75">
        <f t="shared" si="4"/>
        <v>42628.850694444445</v>
      </c>
      <c r="V18" s="66" t="s">
        <v>135</v>
      </c>
      <c r="W18" s="76">
        <v>42592</v>
      </c>
      <c r="X18" s="77">
        <v>0.5416666666666666</v>
      </c>
      <c r="AE18" s="47">
        <f>SUM(Tournament!AB27:AB30)</f>
        <v>0</v>
      </c>
      <c r="AG18" s="67" t="s">
        <v>66</v>
      </c>
      <c r="AI18" s="85"/>
    </row>
    <row r="19" spans="1:33" ht="15" customHeight="1">
      <c r="A19" s="201" t="s">
        <v>92</v>
      </c>
      <c r="B19" s="97"/>
      <c r="C19" s="98" t="str">
        <f>AG16</f>
        <v>Denver Broncos</v>
      </c>
      <c r="D19" s="81" t="s">
        <v>23</v>
      </c>
      <c r="E19" s="80" t="str">
        <f>"'Countries and Timezone'!"&amp;VLOOKUP(Tournament!AC33,$C$7:$D$38,2,FALSE)</f>
        <v>'Countries and Timezone'!B19</v>
      </c>
      <c r="F19" s="47">
        <v>13</v>
      </c>
      <c r="H19" s="47">
        <f t="shared" si="0"/>
        <v>4</v>
      </c>
      <c r="I19" s="63">
        <v>18</v>
      </c>
      <c r="J19" s="68" t="s">
        <v>41</v>
      </c>
      <c r="K19" s="68">
        <v>-1</v>
      </c>
      <c r="L19" s="69">
        <v>0.041666666666666664</v>
      </c>
      <c r="M19" s="70"/>
      <c r="N19" s="63"/>
      <c r="O19" s="72">
        <v>18</v>
      </c>
      <c r="P19" s="73">
        <f t="shared" si="1"/>
        <v>42631.541666666664</v>
      </c>
      <c r="Q19" s="74">
        <v>42631.541666666664</v>
      </c>
      <c r="R19" s="75">
        <f t="shared" si="4"/>
        <v>42631.541666666664</v>
      </c>
      <c r="V19" s="66" t="s">
        <v>126</v>
      </c>
      <c r="W19" s="76">
        <v>42592</v>
      </c>
      <c r="X19" s="77">
        <v>0.5416666666666666</v>
      </c>
      <c r="AG19" s="84" t="s">
        <v>65</v>
      </c>
    </row>
    <row r="20" spans="1:35" ht="15" customHeight="1">
      <c r="A20" s="202"/>
      <c r="B20" s="79"/>
      <c r="C20" s="80" t="str">
        <f>AG22</f>
        <v>Kansas City Chiefs</v>
      </c>
      <c r="D20" s="81" t="s">
        <v>24</v>
      </c>
      <c r="E20" s="80" t="str">
        <f>"'Countries and Timezone'!"&amp;VLOOKUP(Tournament!AC34,$C$7:$D$38,2,FALSE)</f>
        <v>'Countries and Timezone'!B20</v>
      </c>
      <c r="F20" s="47">
        <v>14</v>
      </c>
      <c r="H20" s="47">
        <f t="shared" si="0"/>
        <v>5</v>
      </c>
      <c r="I20" s="63">
        <v>19</v>
      </c>
      <c r="J20" s="68" t="s">
        <v>42</v>
      </c>
      <c r="K20" s="68">
        <v>0</v>
      </c>
      <c r="L20" s="69">
        <v>0</v>
      </c>
      <c r="M20" s="70"/>
      <c r="N20" s="63"/>
      <c r="O20" s="72">
        <v>19</v>
      </c>
      <c r="P20" s="73">
        <f t="shared" si="1"/>
        <v>42631.541666666664</v>
      </c>
      <c r="Q20" s="74">
        <v>42631.541666666664</v>
      </c>
      <c r="R20" s="75">
        <f t="shared" si="4"/>
        <v>42631.541666666664</v>
      </c>
      <c r="V20" s="66" t="s">
        <v>116</v>
      </c>
      <c r="W20" s="76">
        <v>42592</v>
      </c>
      <c r="X20" s="77">
        <v>0.6666666666666666</v>
      </c>
      <c r="AG20" s="84" t="s">
        <v>83</v>
      </c>
      <c r="AI20" s="87"/>
    </row>
    <row r="21" spans="1:35" ht="15" customHeight="1">
      <c r="A21" s="202"/>
      <c r="B21" s="79"/>
      <c r="C21" s="80" t="str">
        <f>AG30</f>
        <v>Oakland Raiders</v>
      </c>
      <c r="D21" s="81" t="s">
        <v>25</v>
      </c>
      <c r="E21" s="80" t="str">
        <f>"'Countries and Timezone'!"&amp;VLOOKUP(Tournament!AC35,$C$7:$D$38,2,FALSE)</f>
        <v>'Countries and Timezone'!B21</v>
      </c>
      <c r="F21" s="47">
        <v>15</v>
      </c>
      <c r="H21" s="47">
        <f t="shared" si="0"/>
        <v>4</v>
      </c>
      <c r="I21" s="63">
        <v>20</v>
      </c>
      <c r="J21" s="68" t="s">
        <v>43</v>
      </c>
      <c r="K21" s="68">
        <v>-1</v>
      </c>
      <c r="L21" s="69">
        <v>0.041666666666666664</v>
      </c>
      <c r="M21" s="70"/>
      <c r="N21" s="63"/>
      <c r="O21" s="72">
        <v>20</v>
      </c>
      <c r="P21" s="73">
        <f t="shared" si="1"/>
        <v>42631.541666666664</v>
      </c>
      <c r="Q21" s="74">
        <v>42631.541666666664</v>
      </c>
      <c r="R21" s="75">
        <f t="shared" si="4"/>
        <v>42631.541666666664</v>
      </c>
      <c r="V21" s="66" t="s">
        <v>120</v>
      </c>
      <c r="W21" s="76">
        <v>42592</v>
      </c>
      <c r="X21" s="77">
        <v>0.6666666666666666</v>
      </c>
      <c r="AG21" s="84" t="s">
        <v>67</v>
      </c>
      <c r="AI21" s="85"/>
    </row>
    <row r="22" spans="1:33" ht="15" customHeight="1">
      <c r="A22" s="203"/>
      <c r="B22" s="95"/>
      <c r="C22" s="96" t="str">
        <f>AG34</f>
        <v>San Diego Chargers</v>
      </c>
      <c r="D22" s="81" t="s">
        <v>26</v>
      </c>
      <c r="E22" s="80" t="str">
        <f>"'Countries and Timezone'!"&amp;VLOOKUP(Tournament!AC36,$C$7:$D$38,2,FALSE)</f>
        <v>'Countries and Timezone'!B22</v>
      </c>
      <c r="F22" s="47">
        <v>16</v>
      </c>
      <c r="H22" s="47">
        <f t="shared" si="0"/>
        <v>5</v>
      </c>
      <c r="I22" s="63">
        <v>21</v>
      </c>
      <c r="J22" s="68" t="s">
        <v>44</v>
      </c>
      <c r="K22" s="68">
        <v>0</v>
      </c>
      <c r="L22" s="69">
        <v>0</v>
      </c>
      <c r="M22" s="70"/>
      <c r="N22" s="63"/>
      <c r="O22" s="72">
        <v>21</v>
      </c>
      <c r="P22" s="73">
        <f t="shared" si="1"/>
        <v>42631.541666666664</v>
      </c>
      <c r="Q22" s="74">
        <v>42631.541666666664</v>
      </c>
      <c r="R22" s="75">
        <f t="shared" si="4"/>
        <v>42631.541666666664</v>
      </c>
      <c r="V22" s="66" t="s">
        <v>121</v>
      </c>
      <c r="W22" s="76">
        <v>42592</v>
      </c>
      <c r="X22" s="77">
        <v>0.7916666666666666</v>
      </c>
      <c r="AG22" s="84" t="s">
        <v>69</v>
      </c>
    </row>
    <row r="23" spans="1:33" ht="15" customHeight="1">
      <c r="A23" s="201" t="s">
        <v>93</v>
      </c>
      <c r="B23" s="97"/>
      <c r="C23" s="98" t="str">
        <f>AG15</f>
        <v>Dallas Cowboys</v>
      </c>
      <c r="D23" s="81" t="s">
        <v>98</v>
      </c>
      <c r="E23" s="80"/>
      <c r="F23" s="47">
        <v>17</v>
      </c>
      <c r="H23" s="47">
        <f t="shared" si="0"/>
        <v>5</v>
      </c>
      <c r="I23" s="63">
        <v>22</v>
      </c>
      <c r="J23" s="68" t="s">
        <v>45</v>
      </c>
      <c r="K23" s="68">
        <v>0</v>
      </c>
      <c r="L23" s="69">
        <v>0</v>
      </c>
      <c r="M23" s="70"/>
      <c r="N23" s="63"/>
      <c r="O23" s="72">
        <v>22</v>
      </c>
      <c r="P23" s="73">
        <f t="shared" si="1"/>
        <v>42631.541666666664</v>
      </c>
      <c r="Q23" s="74">
        <v>42631.541666666664</v>
      </c>
      <c r="R23" s="75">
        <f t="shared" si="4"/>
        <v>42631.541666666664</v>
      </c>
      <c r="V23" s="66" t="s">
        <v>130</v>
      </c>
      <c r="W23" s="76">
        <v>42592</v>
      </c>
      <c r="X23" s="77">
        <v>0.7916666666666666</v>
      </c>
      <c r="AG23" s="67" t="s">
        <v>87</v>
      </c>
    </row>
    <row r="24" spans="1:33" ht="15" customHeight="1">
      <c r="A24" s="202"/>
      <c r="B24" s="79"/>
      <c r="C24" s="80" t="str">
        <f>AG28</f>
        <v>New York Giants</v>
      </c>
      <c r="D24" s="81" t="s">
        <v>99</v>
      </c>
      <c r="E24" s="80"/>
      <c r="F24" s="47">
        <v>18</v>
      </c>
      <c r="H24" s="47">
        <f t="shared" si="0"/>
        <v>5</v>
      </c>
      <c r="I24" s="63">
        <v>23</v>
      </c>
      <c r="J24" s="68" t="s">
        <v>46</v>
      </c>
      <c r="K24" s="68">
        <v>0</v>
      </c>
      <c r="L24" s="69">
        <v>0</v>
      </c>
      <c r="M24" s="70"/>
      <c r="N24" s="63"/>
      <c r="O24" s="72">
        <v>23</v>
      </c>
      <c r="P24" s="73">
        <f t="shared" si="1"/>
        <v>42631.541666666664</v>
      </c>
      <c r="Q24" s="74">
        <v>42631.541666666664</v>
      </c>
      <c r="R24" s="75">
        <f t="shared" si="4"/>
        <v>42631.541666666664</v>
      </c>
      <c r="V24" s="66" t="s">
        <v>123</v>
      </c>
      <c r="W24" s="76">
        <v>42592</v>
      </c>
      <c r="X24" s="77">
        <v>0.9166666666666666</v>
      </c>
      <c r="AG24" s="67" t="s">
        <v>78</v>
      </c>
    </row>
    <row r="25" spans="1:35" ht="15" customHeight="1">
      <c r="A25" s="202"/>
      <c r="B25" s="79"/>
      <c r="C25" s="80" t="str">
        <f>AG31</f>
        <v>Philadelphia Eagles</v>
      </c>
      <c r="D25" s="81" t="s">
        <v>100</v>
      </c>
      <c r="E25" s="80"/>
      <c r="F25" s="47">
        <v>19</v>
      </c>
      <c r="H25" s="47">
        <f t="shared" si="0"/>
        <v>2</v>
      </c>
      <c r="I25" s="63">
        <v>24</v>
      </c>
      <c r="J25" s="68" t="s">
        <v>47</v>
      </c>
      <c r="K25" s="68">
        <v>-3</v>
      </c>
      <c r="L25" s="69">
        <v>0.125</v>
      </c>
      <c r="M25" s="70"/>
      <c r="N25" s="63"/>
      <c r="O25" s="72">
        <v>24</v>
      </c>
      <c r="P25" s="73">
        <f t="shared" si="1"/>
        <v>42631.541666666664</v>
      </c>
      <c r="Q25" s="74">
        <v>42631.541666666664</v>
      </c>
      <c r="R25" s="75">
        <f t="shared" si="4"/>
        <v>42631.541666666664</v>
      </c>
      <c r="V25" s="66" t="s">
        <v>117</v>
      </c>
      <c r="W25" s="76">
        <v>42592</v>
      </c>
      <c r="X25" s="77">
        <v>0.9166666666666666</v>
      </c>
      <c r="AG25" s="84" t="s">
        <v>76</v>
      </c>
      <c r="AI25" s="85"/>
    </row>
    <row r="26" spans="1:35" ht="15" customHeight="1">
      <c r="A26" s="203"/>
      <c r="B26" s="95"/>
      <c r="C26" s="96" t="str">
        <f>AG38</f>
        <v>Washington Redskins</v>
      </c>
      <c r="D26" s="81" t="s">
        <v>101</v>
      </c>
      <c r="E26" s="80"/>
      <c r="F26" s="47">
        <v>20</v>
      </c>
      <c r="H26" s="47">
        <f t="shared" si="0"/>
        <v>2</v>
      </c>
      <c r="I26" s="63">
        <v>25</v>
      </c>
      <c r="J26" s="90" t="s">
        <v>157</v>
      </c>
      <c r="K26" s="90">
        <v>-3</v>
      </c>
      <c r="L26" s="69">
        <v>0.125</v>
      </c>
      <c r="M26" s="70"/>
      <c r="N26" s="63"/>
      <c r="O26" s="72">
        <v>25</v>
      </c>
      <c r="P26" s="73">
        <f t="shared" si="1"/>
        <v>42631.541666666664</v>
      </c>
      <c r="Q26" s="74">
        <v>42631.541666666664</v>
      </c>
      <c r="R26" s="75">
        <f t="shared" si="2"/>
        <v>42631.541666666664</v>
      </c>
      <c r="V26" s="66" t="s">
        <v>136</v>
      </c>
      <c r="W26" s="76">
        <v>42595</v>
      </c>
      <c r="X26" s="77">
        <v>0.5416666666666666</v>
      </c>
      <c r="AG26" s="84" t="s">
        <v>84</v>
      </c>
      <c r="AI26" s="85"/>
    </row>
    <row r="27" spans="1:33" ht="15" customHeight="1">
      <c r="A27" s="201" t="s">
        <v>94</v>
      </c>
      <c r="B27" s="97"/>
      <c r="C27" s="98" t="str">
        <f>AG12</f>
        <v>Chicago Bears</v>
      </c>
      <c r="D27" s="81" t="s">
        <v>102</v>
      </c>
      <c r="E27" s="80"/>
      <c r="F27" s="47">
        <v>21</v>
      </c>
      <c r="H27" s="47">
        <f aca="true" t="shared" si="5" ref="H27:H34">IF(K27&gt;0,ABS($G$2)+K27,K27-$G$2)</f>
        <v>2</v>
      </c>
      <c r="I27" s="63">
        <v>26</v>
      </c>
      <c r="J27" s="68" t="s">
        <v>48</v>
      </c>
      <c r="K27" s="68">
        <v>-3</v>
      </c>
      <c r="L27" s="69">
        <v>0.125</v>
      </c>
      <c r="M27" s="70"/>
      <c r="N27" s="63"/>
      <c r="O27" s="72">
        <v>26</v>
      </c>
      <c r="P27" s="73">
        <f t="shared" si="1"/>
        <v>42631.67013888889</v>
      </c>
      <c r="Q27" s="74">
        <v>42631.67013888889</v>
      </c>
      <c r="R27" s="75">
        <f t="shared" si="2"/>
        <v>42631.67013888889</v>
      </c>
      <c r="V27" s="66" t="s">
        <v>140</v>
      </c>
      <c r="W27" s="76">
        <v>42595</v>
      </c>
      <c r="X27" s="77">
        <v>0.6666666666666666</v>
      </c>
      <c r="AG27" s="67" t="s">
        <v>71</v>
      </c>
    </row>
    <row r="28" spans="1:35" ht="15" customHeight="1">
      <c r="A28" s="202"/>
      <c r="B28" s="79"/>
      <c r="C28" s="80" t="str">
        <f>AG17</f>
        <v>Detroit Lions</v>
      </c>
      <c r="D28" s="81" t="s">
        <v>103</v>
      </c>
      <c r="E28" s="80"/>
      <c r="F28" s="47">
        <v>22</v>
      </c>
      <c r="H28" s="47">
        <f t="shared" si="5"/>
        <v>2</v>
      </c>
      <c r="I28" s="63">
        <v>27</v>
      </c>
      <c r="J28" s="68" t="s">
        <v>49</v>
      </c>
      <c r="K28" s="68">
        <v>-3</v>
      </c>
      <c r="L28" s="69">
        <v>0.125</v>
      </c>
      <c r="M28" s="70"/>
      <c r="N28" s="63"/>
      <c r="O28" s="72">
        <v>27</v>
      </c>
      <c r="P28" s="73">
        <f t="shared" si="1"/>
        <v>42631.67013888889</v>
      </c>
      <c r="Q28" s="74">
        <v>42631.67013888889</v>
      </c>
      <c r="R28" s="75">
        <f aca="true" t="shared" si="6" ref="R28:R91">IF(M$2&gt;0,Q28+N$2,Q28-N$2)</f>
        <v>42631.67013888889</v>
      </c>
      <c r="V28" s="66" t="s">
        <v>137</v>
      </c>
      <c r="W28" s="76">
        <v>42595</v>
      </c>
      <c r="X28" s="77">
        <v>0.7916666666666666</v>
      </c>
      <c r="AG28" s="67" t="s">
        <v>80</v>
      </c>
      <c r="AI28" s="87"/>
    </row>
    <row r="29" spans="1:35" ht="15" customHeight="1">
      <c r="A29" s="202"/>
      <c r="B29" s="79"/>
      <c r="C29" s="80" t="str">
        <f>AG18</f>
        <v>Green Bay Packers</v>
      </c>
      <c r="D29" s="81" t="s">
        <v>104</v>
      </c>
      <c r="E29" s="80"/>
      <c r="F29" s="47">
        <v>23</v>
      </c>
      <c r="H29" s="47">
        <f t="shared" si="5"/>
        <v>7</v>
      </c>
      <c r="I29" s="63">
        <v>28</v>
      </c>
      <c r="J29" s="68" t="s">
        <v>50</v>
      </c>
      <c r="K29" s="68">
        <v>2</v>
      </c>
      <c r="L29" s="69">
        <v>0.08333333333333333</v>
      </c>
      <c r="M29" s="70"/>
      <c r="N29" s="63"/>
      <c r="O29" s="72">
        <v>28</v>
      </c>
      <c r="P29" s="73">
        <f t="shared" si="1"/>
        <v>42631.68402777778</v>
      </c>
      <c r="Q29" s="74">
        <v>42631.68402777778</v>
      </c>
      <c r="R29" s="75">
        <f t="shared" si="6"/>
        <v>42631.68402777778</v>
      </c>
      <c r="V29" s="66" t="s">
        <v>143</v>
      </c>
      <c r="W29" s="76">
        <v>42595</v>
      </c>
      <c r="X29" s="77">
        <v>0.9166666666666666</v>
      </c>
      <c r="AG29" s="67" t="s">
        <v>73</v>
      </c>
      <c r="AI29" s="87"/>
    </row>
    <row r="30" spans="1:33" ht="15" customHeight="1">
      <c r="A30" s="203"/>
      <c r="B30" s="95"/>
      <c r="C30" s="96" t="str">
        <f>AG25</f>
        <v>Minnesota Vikings</v>
      </c>
      <c r="D30" s="81" t="s">
        <v>105</v>
      </c>
      <c r="E30" s="80"/>
      <c r="F30" s="47">
        <v>24</v>
      </c>
      <c r="H30" s="47">
        <f t="shared" si="5"/>
        <v>4</v>
      </c>
      <c r="I30" s="63">
        <v>29</v>
      </c>
      <c r="J30" s="68" t="s">
        <v>51</v>
      </c>
      <c r="K30" s="68">
        <v>-1</v>
      </c>
      <c r="L30" s="69">
        <v>0.041666666666666664</v>
      </c>
      <c r="M30" s="70"/>
      <c r="N30" s="63"/>
      <c r="O30" s="72">
        <v>29</v>
      </c>
      <c r="P30" s="73">
        <f t="shared" si="1"/>
        <v>42631.68402777778</v>
      </c>
      <c r="Q30" s="74">
        <v>42631.68402777778</v>
      </c>
      <c r="R30" s="75">
        <f t="shared" si="6"/>
        <v>42631.68402777778</v>
      </c>
      <c r="V30" s="66" t="s">
        <v>139</v>
      </c>
      <c r="W30" s="76">
        <v>42599</v>
      </c>
      <c r="X30" s="77">
        <v>0.6666666666666666</v>
      </c>
      <c r="AG30" s="67" t="s">
        <v>70</v>
      </c>
    </row>
    <row r="31" spans="1:33" ht="15" customHeight="1">
      <c r="A31" s="201" t="s">
        <v>95</v>
      </c>
      <c r="B31" s="97"/>
      <c r="C31" s="98" t="str">
        <f>AG8</f>
        <v>Atlanta Falcons</v>
      </c>
      <c r="D31" s="81" t="s">
        <v>106</v>
      </c>
      <c r="E31" s="80"/>
      <c r="H31" s="47">
        <f t="shared" si="5"/>
        <v>11</v>
      </c>
      <c r="I31" s="63">
        <v>30</v>
      </c>
      <c r="J31" s="68" t="s">
        <v>52</v>
      </c>
      <c r="K31" s="68">
        <v>6</v>
      </c>
      <c r="L31" s="69">
        <v>0.25</v>
      </c>
      <c r="M31" s="70"/>
      <c r="N31" s="63"/>
      <c r="O31" s="72">
        <v>30</v>
      </c>
      <c r="P31" s="73">
        <f t="shared" si="1"/>
        <v>42631.68402777778</v>
      </c>
      <c r="Q31" s="74">
        <v>42631.68402777778</v>
      </c>
      <c r="R31" s="75">
        <f t="shared" si="6"/>
        <v>42631.68402777778</v>
      </c>
      <c r="V31" s="66" t="s">
        <v>114</v>
      </c>
      <c r="W31" s="76">
        <v>42599</v>
      </c>
      <c r="X31" s="77">
        <v>0.5416666666666666</v>
      </c>
      <c r="AG31" s="67" t="s">
        <v>75</v>
      </c>
    </row>
    <row r="32" spans="1:33" ht="15" customHeight="1">
      <c r="A32" s="202"/>
      <c r="B32" s="79"/>
      <c r="C32" s="80" t="str">
        <f>AG11</f>
        <v>Carolina Panthers</v>
      </c>
      <c r="D32" s="81" t="s">
        <v>107</v>
      </c>
      <c r="E32" s="80"/>
      <c r="H32" s="47">
        <f t="shared" si="5"/>
        <v>5</v>
      </c>
      <c r="I32" s="63">
        <v>31</v>
      </c>
      <c r="J32" s="68" t="s">
        <v>53</v>
      </c>
      <c r="K32" s="68">
        <v>0</v>
      </c>
      <c r="L32" s="69">
        <v>0</v>
      </c>
      <c r="M32" s="70"/>
      <c r="N32" s="63"/>
      <c r="O32" s="72">
        <v>31</v>
      </c>
      <c r="P32" s="73">
        <f aca="true" t="shared" si="7" ref="P32:P95">Q32</f>
        <v>42631.854166666664</v>
      </c>
      <c r="Q32" s="74">
        <v>42631.854166666664</v>
      </c>
      <c r="R32" s="75">
        <f t="shared" si="6"/>
        <v>42631.854166666664</v>
      </c>
      <c r="V32" s="66" t="s">
        <v>153</v>
      </c>
      <c r="W32" s="76">
        <v>42602</v>
      </c>
      <c r="X32" s="77">
        <v>0.5416666666666666</v>
      </c>
      <c r="AG32" s="67" t="s">
        <v>85</v>
      </c>
    </row>
    <row r="33" spans="1:33" ht="15" customHeight="1">
      <c r="A33" s="202"/>
      <c r="B33" s="79"/>
      <c r="C33" s="80" t="str">
        <f>AG27</f>
        <v>New Orleans Saints</v>
      </c>
      <c r="D33" s="81" t="s">
        <v>108</v>
      </c>
      <c r="E33" s="80"/>
      <c r="H33" s="47">
        <f t="shared" si="5"/>
        <v>2</v>
      </c>
      <c r="I33" s="63">
        <v>32</v>
      </c>
      <c r="J33" s="68" t="s">
        <v>54</v>
      </c>
      <c r="K33" s="68">
        <v>-3</v>
      </c>
      <c r="L33" s="69">
        <v>0.125</v>
      </c>
      <c r="M33" s="70"/>
      <c r="N33" s="63"/>
      <c r="O33" s="72">
        <v>32</v>
      </c>
      <c r="P33" s="73">
        <f t="shared" si="7"/>
        <v>42632.854166666664</v>
      </c>
      <c r="Q33" s="74">
        <v>42632.854166666664</v>
      </c>
      <c r="R33" s="75">
        <f t="shared" si="6"/>
        <v>42632.854166666664</v>
      </c>
      <c r="V33" s="66" t="s">
        <v>138</v>
      </c>
      <c r="W33" s="76">
        <v>42602</v>
      </c>
      <c r="X33" s="77">
        <v>0.7291666666666666</v>
      </c>
      <c r="AG33" s="84" t="s">
        <v>88</v>
      </c>
    </row>
    <row r="34" spans="1:33" ht="15" customHeight="1">
      <c r="A34" s="203"/>
      <c r="B34" s="95"/>
      <c r="C34" s="96" t="str">
        <f>AG36</f>
        <v>Tampa Bay Buccaneers</v>
      </c>
      <c r="D34" s="81" t="s">
        <v>109</v>
      </c>
      <c r="E34" s="80"/>
      <c r="H34" s="47">
        <f t="shared" si="5"/>
        <v>5</v>
      </c>
      <c r="I34" s="63">
        <v>33</v>
      </c>
      <c r="J34" s="68" t="s">
        <v>55</v>
      </c>
      <c r="K34" s="68">
        <v>0</v>
      </c>
      <c r="L34" s="69">
        <v>0</v>
      </c>
      <c r="M34" s="70"/>
      <c r="N34" s="63"/>
      <c r="O34" s="72">
        <v>33</v>
      </c>
      <c r="P34" s="73">
        <f t="shared" si="7"/>
        <v>42635.850694444445</v>
      </c>
      <c r="Q34" s="74">
        <v>42635.850694444445</v>
      </c>
      <c r="R34" s="75">
        <f t="shared" si="6"/>
        <v>42635.850694444445</v>
      </c>
      <c r="V34" s="66" t="s">
        <v>127</v>
      </c>
      <c r="W34" s="76"/>
      <c r="X34" s="77"/>
      <c r="AG34" s="67" t="s">
        <v>68</v>
      </c>
    </row>
    <row r="35" spans="1:33" ht="15" customHeight="1">
      <c r="A35" s="201" t="s">
        <v>96</v>
      </c>
      <c r="B35" s="97"/>
      <c r="C35" s="98" t="str">
        <f>AG7</f>
        <v>Arizona Cardinals</v>
      </c>
      <c r="D35" s="81" t="s">
        <v>110</v>
      </c>
      <c r="E35" s="80"/>
      <c r="I35" s="63"/>
      <c r="J35" s="68"/>
      <c r="K35" s="68"/>
      <c r="L35" s="69"/>
      <c r="M35" s="70"/>
      <c r="N35" s="63"/>
      <c r="O35" s="72">
        <v>34</v>
      </c>
      <c r="P35" s="73">
        <f t="shared" si="7"/>
        <v>42638.541666666664</v>
      </c>
      <c r="Q35" s="74">
        <v>42638.541666666664</v>
      </c>
      <c r="R35" s="75">
        <f t="shared" si="6"/>
        <v>42638.541666666664</v>
      </c>
      <c r="V35" s="66" t="s">
        <v>152</v>
      </c>
      <c r="W35" s="76"/>
      <c r="X35" s="77"/>
      <c r="AG35" s="67" t="s">
        <v>79</v>
      </c>
    </row>
    <row r="36" spans="1:33" ht="15" customHeight="1">
      <c r="A36" s="202"/>
      <c r="B36" s="79"/>
      <c r="C36" s="80" t="str">
        <f>AG23</f>
        <v>Los Angeles Rams</v>
      </c>
      <c r="D36" s="81" t="s">
        <v>111</v>
      </c>
      <c r="E36" s="80"/>
      <c r="I36" s="63"/>
      <c r="J36" s="68"/>
      <c r="K36" s="68"/>
      <c r="L36" s="69"/>
      <c r="M36" s="70"/>
      <c r="N36" s="63"/>
      <c r="O36" s="72">
        <v>35</v>
      </c>
      <c r="P36" s="73">
        <f t="shared" si="7"/>
        <v>42638.541666666664</v>
      </c>
      <c r="Q36" s="74">
        <v>42638.541666666664</v>
      </c>
      <c r="R36" s="75">
        <f t="shared" si="6"/>
        <v>42638.541666666664</v>
      </c>
      <c r="W36" s="76"/>
      <c r="X36" s="77"/>
      <c r="AG36" s="84" t="s">
        <v>60</v>
      </c>
    </row>
    <row r="37" spans="1:33" ht="15" customHeight="1">
      <c r="A37" s="202"/>
      <c r="B37" s="79"/>
      <c r="C37" s="80" t="str">
        <f>AG33</f>
        <v>S. F. 49ers</v>
      </c>
      <c r="D37" s="81" t="s">
        <v>112</v>
      </c>
      <c r="E37" s="80"/>
      <c r="I37" s="63"/>
      <c r="J37" s="68"/>
      <c r="K37" s="68"/>
      <c r="L37" s="69"/>
      <c r="M37" s="70"/>
      <c r="N37" s="63"/>
      <c r="O37" s="72">
        <v>36</v>
      </c>
      <c r="P37" s="73">
        <f t="shared" si="7"/>
        <v>42638.541666666664</v>
      </c>
      <c r="Q37" s="74">
        <v>42638.541666666664</v>
      </c>
      <c r="R37" s="75">
        <f t="shared" si="6"/>
        <v>42638.541666666664</v>
      </c>
      <c r="W37" s="76"/>
      <c r="X37" s="77"/>
      <c r="AG37" s="84" t="s">
        <v>77</v>
      </c>
    </row>
    <row r="38" spans="1:33" ht="15" customHeight="1">
      <c r="A38" s="203"/>
      <c r="B38" s="95"/>
      <c r="C38" s="96" t="str">
        <f>AG35</f>
        <v>Seattle Seahawks</v>
      </c>
      <c r="D38" s="81" t="s">
        <v>113</v>
      </c>
      <c r="E38" s="80"/>
      <c r="I38" s="63"/>
      <c r="J38" s="63"/>
      <c r="K38" s="64"/>
      <c r="L38" s="63"/>
      <c r="M38" s="70"/>
      <c r="N38" s="63"/>
      <c r="O38" s="72">
        <v>37</v>
      </c>
      <c r="P38" s="73">
        <f t="shared" si="7"/>
        <v>42638.541666666664</v>
      </c>
      <c r="Q38" s="74">
        <v>42638.541666666664</v>
      </c>
      <c r="R38" s="75">
        <f t="shared" si="6"/>
        <v>42638.541666666664</v>
      </c>
      <c r="AG38" s="84" t="s">
        <v>86</v>
      </c>
    </row>
    <row r="39" spans="9:18" ht="15" customHeight="1">
      <c r="I39" s="63"/>
      <c r="J39" s="63"/>
      <c r="K39" s="64"/>
      <c r="L39" s="63"/>
      <c r="M39" s="70"/>
      <c r="N39" s="63"/>
      <c r="O39" s="72">
        <v>38</v>
      </c>
      <c r="P39" s="73">
        <f t="shared" si="7"/>
        <v>42638.541666666664</v>
      </c>
      <c r="Q39" s="74">
        <v>42638.541666666664</v>
      </c>
      <c r="R39" s="75">
        <f t="shared" si="6"/>
        <v>42638.541666666664</v>
      </c>
    </row>
    <row r="40" spans="3:18" ht="15" customHeight="1">
      <c r="C40" s="47" t="str">
        <f>Tournament!G277</f>
        <v>Wild Card 1</v>
      </c>
      <c r="E40" s="47" t="str">
        <f>IF(ISERROR("'Countries and Timezone'!"&amp;VLOOKUP(C40,'Countries and Timezone'!$C$7:$D$38,2,FALSE)),"'Countries and Timezone'!b39","'Countries and Timezone'!"&amp;VLOOKUP(C40,'Countries and Timezone'!$C$7:$D$38,2,FALSE))</f>
        <v>'Countries and Timezone'!b39</v>
      </c>
      <c r="I40" s="63"/>
      <c r="J40" s="63"/>
      <c r="K40" s="64"/>
      <c r="L40" s="63"/>
      <c r="M40" s="70"/>
      <c r="N40" s="63"/>
      <c r="O40" s="72">
        <v>39</v>
      </c>
      <c r="P40" s="73">
        <f t="shared" si="7"/>
        <v>42638.541666666664</v>
      </c>
      <c r="Q40" s="74">
        <v>42638.541666666664</v>
      </c>
      <c r="R40" s="75">
        <f t="shared" si="6"/>
        <v>42638.541666666664</v>
      </c>
    </row>
    <row r="41" spans="3:18" ht="15" customHeight="1">
      <c r="C41" s="47" t="str">
        <f>Tournament!G278</f>
        <v>Division Winner 4</v>
      </c>
      <c r="E41" s="47" t="str">
        <f>IF(ISERROR("'Countries and Timezone'!"&amp;VLOOKUP(C41,'Countries and Timezone'!$C$7:$D$38,2,FALSE)),"'Countries and Timezone'!b39","'Countries and Timezone'!"&amp;VLOOKUP(C41,'Countries and Timezone'!$C$7:$D$38,2,FALSE))</f>
        <v>'Countries and Timezone'!b39</v>
      </c>
      <c r="I41" s="63"/>
      <c r="J41" s="63"/>
      <c r="K41" s="64"/>
      <c r="L41" s="63"/>
      <c r="M41" s="70"/>
      <c r="N41" s="63"/>
      <c r="O41" s="72">
        <v>40</v>
      </c>
      <c r="P41" s="73">
        <f t="shared" si="7"/>
        <v>42638.541666666664</v>
      </c>
      <c r="Q41" s="74">
        <v>42638.541666666664</v>
      </c>
      <c r="R41" s="75">
        <f t="shared" si="6"/>
        <v>42638.541666666664</v>
      </c>
    </row>
    <row r="42" spans="3:18" ht="15" customHeight="1">
      <c r="C42" s="47" t="str">
        <f>Tournament!G289</f>
        <v>Wild Card 1</v>
      </c>
      <c r="E42" s="47" t="str">
        <f>IF(ISERROR("'Countries and Timezone'!"&amp;VLOOKUP(C42,'Countries and Timezone'!$C$7:$D$38,2,FALSE)),"'Countries and Timezone'!b39","'Countries and Timezone'!"&amp;VLOOKUP(C42,'Countries and Timezone'!$C$7:$D$38,2,FALSE))</f>
        <v>'Countries and Timezone'!b39</v>
      </c>
      <c r="I42" s="63"/>
      <c r="J42" s="63"/>
      <c r="K42" s="64"/>
      <c r="L42" s="63"/>
      <c r="M42" s="70"/>
      <c r="N42" s="63"/>
      <c r="O42" s="72">
        <v>41</v>
      </c>
      <c r="P42" s="73">
        <f t="shared" si="7"/>
        <v>42638.541666666664</v>
      </c>
      <c r="Q42" s="74">
        <v>42638.541666666664</v>
      </c>
      <c r="R42" s="75">
        <f t="shared" si="6"/>
        <v>42638.541666666664</v>
      </c>
    </row>
    <row r="43" spans="3:18" ht="15" customHeight="1">
      <c r="C43" s="47" t="str">
        <f>Tournament!G290</f>
        <v>Division Winner 4</v>
      </c>
      <c r="E43" s="47" t="str">
        <f>IF(ISERROR("'Countries and Timezone'!"&amp;VLOOKUP(C43,'Countries and Timezone'!$C$7:$D$38,2,FALSE)),"'Countries and Timezone'!b39","'Countries and Timezone'!"&amp;VLOOKUP(C43,'Countries and Timezone'!$C$7:$D$38,2,FALSE))</f>
        <v>'Countries and Timezone'!b39</v>
      </c>
      <c r="I43" s="63"/>
      <c r="M43" s="70"/>
      <c r="N43" s="63"/>
      <c r="O43" s="72">
        <v>42</v>
      </c>
      <c r="P43" s="73">
        <f t="shared" si="7"/>
        <v>42638.67013888889</v>
      </c>
      <c r="Q43" s="88">
        <v>42638.67013888889</v>
      </c>
      <c r="R43" s="75">
        <f t="shared" si="6"/>
        <v>42638.67013888889</v>
      </c>
    </row>
    <row r="44" spans="3:18" ht="15" customHeight="1">
      <c r="C44" s="47" t="str">
        <f>Tournament!G283</f>
        <v>Division Winner 3</v>
      </c>
      <c r="E44" s="47" t="str">
        <f>IF(ISERROR("'Countries and Timezone'!"&amp;VLOOKUP(C44,'Countries and Timezone'!$C$7:$D$38,2,FALSE)),"'Countries and Timezone'!b39","'Countries and Timezone'!"&amp;VLOOKUP(C44,'Countries and Timezone'!$C$7:$D$38,2,FALSE))</f>
        <v>'Countries and Timezone'!b39</v>
      </c>
      <c r="I44" s="63"/>
      <c r="M44" s="70"/>
      <c r="N44" s="63"/>
      <c r="O44" s="72">
        <v>43</v>
      </c>
      <c r="P44" s="73">
        <f t="shared" si="7"/>
        <v>42638.67013888889</v>
      </c>
      <c r="Q44" s="88">
        <v>42638.67013888889</v>
      </c>
      <c r="R44" s="75">
        <f t="shared" si="6"/>
        <v>42638.67013888889</v>
      </c>
    </row>
    <row r="45" spans="3:18" ht="15" customHeight="1">
      <c r="C45" s="47" t="str">
        <f>Tournament!G284</f>
        <v>Wild Card 2</v>
      </c>
      <c r="E45" s="47" t="str">
        <f>IF(ISERROR("'Countries and Timezone'!"&amp;VLOOKUP(C45,'Countries and Timezone'!$C$7:$D$38,2,FALSE)),"'Countries and Timezone'!b39","'Countries and Timezone'!"&amp;VLOOKUP(C45,'Countries and Timezone'!$C$7:$D$38,2,FALSE))</f>
        <v>'Countries and Timezone'!b39</v>
      </c>
      <c r="I45" s="63"/>
      <c r="M45" s="70"/>
      <c r="N45" s="63"/>
      <c r="O45" s="72">
        <v>44</v>
      </c>
      <c r="P45" s="73">
        <f t="shared" si="7"/>
        <v>42638.68402777778</v>
      </c>
      <c r="Q45" s="88">
        <v>42638.68402777778</v>
      </c>
      <c r="R45" s="75">
        <f t="shared" si="6"/>
        <v>42638.68402777778</v>
      </c>
    </row>
    <row r="46" spans="9:18" ht="15" customHeight="1">
      <c r="I46" s="63"/>
      <c r="M46" s="70"/>
      <c r="N46" s="63"/>
      <c r="O46" s="72">
        <v>45</v>
      </c>
      <c r="P46" s="73">
        <f t="shared" si="7"/>
        <v>42638.68402777778</v>
      </c>
      <c r="Q46" s="88">
        <v>42638.68402777778</v>
      </c>
      <c r="R46" s="75">
        <f t="shared" si="6"/>
        <v>42638.68402777778</v>
      </c>
    </row>
    <row r="47" spans="9:18" ht="15" customHeight="1">
      <c r="I47" s="63"/>
      <c r="M47" s="70"/>
      <c r="N47" s="63"/>
      <c r="O47" s="72">
        <v>46</v>
      </c>
      <c r="P47" s="73">
        <f t="shared" si="7"/>
        <v>42638.68402777778</v>
      </c>
      <c r="Q47" s="88">
        <v>42638.68402777778</v>
      </c>
      <c r="R47" s="75">
        <f t="shared" si="6"/>
        <v>42638.68402777778</v>
      </c>
    </row>
    <row r="48" spans="9:18" ht="15" customHeight="1">
      <c r="I48" s="63"/>
      <c r="M48" s="70"/>
      <c r="N48" s="63"/>
      <c r="O48" s="72">
        <v>47</v>
      </c>
      <c r="P48" s="73">
        <f t="shared" si="7"/>
        <v>42638.854166666664</v>
      </c>
      <c r="Q48" s="88">
        <v>42638.854166666664</v>
      </c>
      <c r="R48" s="75">
        <f t="shared" si="6"/>
        <v>42638.854166666664</v>
      </c>
    </row>
    <row r="49" spans="9:18" ht="15" customHeight="1">
      <c r="I49" s="63"/>
      <c r="M49" s="70"/>
      <c r="N49" s="63"/>
      <c r="O49" s="72">
        <v>48</v>
      </c>
      <c r="P49" s="73">
        <f t="shared" si="7"/>
        <v>42639.854166666664</v>
      </c>
      <c r="Q49" s="88">
        <v>42639.854166666664</v>
      </c>
      <c r="R49" s="75">
        <f t="shared" si="6"/>
        <v>42639.854166666664</v>
      </c>
    </row>
    <row r="50" spans="3:18" ht="15" customHeight="1">
      <c r="C50" s="47" t="str">
        <f>Tournament!G295</f>
        <v>Division Winner 3</v>
      </c>
      <c r="E50" s="47" t="str">
        <f>IF(ISERROR("'Countries and Timezone'!"&amp;VLOOKUP(C50,'Countries and Timezone'!$C$7:$D$38,2,FALSE)),"'Countries and Timezone'!b39","'Countries and Timezone'!"&amp;VLOOKUP(C50,'Countries and Timezone'!$C$7:$D$38,2,FALSE))</f>
        <v>'Countries and Timezone'!b39</v>
      </c>
      <c r="I50" s="63"/>
      <c r="M50" s="70"/>
      <c r="N50" s="63"/>
      <c r="O50" s="72">
        <v>49</v>
      </c>
      <c r="P50" s="73">
        <f t="shared" si="7"/>
        <v>42642.850694444445</v>
      </c>
      <c r="Q50" s="88">
        <v>42642.850694444445</v>
      </c>
      <c r="R50" s="75">
        <f t="shared" si="6"/>
        <v>42642.850694444445</v>
      </c>
    </row>
    <row r="51" spans="3:18" ht="15" customHeight="1">
      <c r="C51" s="47" t="str">
        <f>Tournament!G296</f>
        <v>Wild Card 2</v>
      </c>
      <c r="E51" s="47" t="str">
        <f>IF(ISERROR("'Countries and Timezone'!"&amp;VLOOKUP(C51,'Countries and Timezone'!$C$7:$D$38,2,FALSE)),"'Countries and Timezone'!b39","'Countries and Timezone'!"&amp;VLOOKUP(C51,'Countries and Timezone'!$C$7:$D$38,2,FALSE))</f>
        <v>'Countries and Timezone'!b39</v>
      </c>
      <c r="I51" s="63"/>
      <c r="M51" s="70"/>
      <c r="N51" s="63"/>
      <c r="O51" s="72">
        <v>50</v>
      </c>
      <c r="P51" s="73">
        <f t="shared" si="7"/>
        <v>42645.395833333336</v>
      </c>
      <c r="Q51" s="88">
        <v>42645.395833333336</v>
      </c>
      <c r="R51" s="75">
        <f t="shared" si="6"/>
        <v>42645.395833333336</v>
      </c>
    </row>
    <row r="52" spans="9:18" ht="15" customHeight="1">
      <c r="I52" s="63"/>
      <c r="M52" s="70"/>
      <c r="N52" s="63"/>
      <c r="O52" s="72">
        <v>51</v>
      </c>
      <c r="P52" s="73">
        <f t="shared" si="7"/>
        <v>42645.541666666664</v>
      </c>
      <c r="Q52" s="88">
        <v>42645.541666666664</v>
      </c>
      <c r="R52" s="75">
        <f t="shared" si="6"/>
        <v>42645.541666666664</v>
      </c>
    </row>
    <row r="53" spans="9:29" ht="15" customHeight="1">
      <c r="I53" s="63"/>
      <c r="M53" s="70"/>
      <c r="N53" s="63"/>
      <c r="O53" s="72">
        <v>52</v>
      </c>
      <c r="P53" s="73">
        <f t="shared" si="7"/>
        <v>42645.541666666664</v>
      </c>
      <c r="Q53" s="88">
        <v>42645.541666666664</v>
      </c>
      <c r="R53" s="75">
        <f t="shared" si="6"/>
        <v>42645.541666666664</v>
      </c>
      <c r="T53" s="89"/>
      <c r="U53" s="89"/>
      <c r="W53" s="89"/>
      <c r="X53" s="89"/>
      <c r="Y53" s="89"/>
      <c r="Z53" s="89"/>
      <c r="AA53" s="89"/>
      <c r="AB53" s="89"/>
      <c r="AC53" s="89"/>
    </row>
    <row r="54" spans="9:22" ht="15" customHeight="1">
      <c r="I54" s="63"/>
      <c r="M54" s="70"/>
      <c r="N54" s="63"/>
      <c r="O54" s="72">
        <v>53</v>
      </c>
      <c r="P54" s="73">
        <f t="shared" si="7"/>
        <v>42645.541666666664</v>
      </c>
      <c r="Q54" s="88">
        <v>42645.541666666664</v>
      </c>
      <c r="R54" s="75">
        <f t="shared" si="6"/>
        <v>42645.541666666664</v>
      </c>
      <c r="V54" s="89"/>
    </row>
    <row r="55" spans="9:18" ht="15" customHeight="1">
      <c r="I55" s="63"/>
      <c r="M55" s="70"/>
      <c r="N55" s="63"/>
      <c r="O55" s="72">
        <v>54</v>
      </c>
      <c r="P55" s="73">
        <f t="shared" si="7"/>
        <v>42645.541666666664</v>
      </c>
      <c r="Q55" s="88">
        <v>42645.541666666664</v>
      </c>
      <c r="R55" s="75">
        <f t="shared" si="6"/>
        <v>42645.541666666664</v>
      </c>
    </row>
    <row r="56" spans="3:18" ht="15" customHeight="1">
      <c r="C56" s="47">
        <f>Tournament!M280</f>
        <v>0</v>
      </c>
      <c r="E56" s="47" t="str">
        <f>IF(ISERROR("'Countries and Timezone'!"&amp;VLOOKUP(C56,'Countries and Timezone'!$C$7:$D$38,2,FALSE)),"'Countries and Timezone'!b39","'Countries and Timezone'!"&amp;VLOOKUP(C56,'Countries and Timezone'!$C$7:$D$38,2,FALSE))</f>
        <v>'Countries and Timezone'!b39</v>
      </c>
      <c r="I56" s="63"/>
      <c r="M56" s="70"/>
      <c r="N56" s="63"/>
      <c r="O56" s="72">
        <v>55</v>
      </c>
      <c r="P56" s="73">
        <f t="shared" si="7"/>
        <v>42645.541666666664</v>
      </c>
      <c r="Q56" s="88">
        <v>42645.541666666664</v>
      </c>
      <c r="R56" s="75">
        <f t="shared" si="6"/>
        <v>42645.541666666664</v>
      </c>
    </row>
    <row r="57" spans="3:18" ht="15" customHeight="1">
      <c r="C57" s="47">
        <f>Tournament!M281</f>
        <v>0</v>
      </c>
      <c r="E57" s="47" t="str">
        <f>IF(ISERROR("'Countries and Timezone'!"&amp;VLOOKUP(C57,'Countries and Timezone'!$C$7:$D$38,2,FALSE)),"'Countries and Timezone'!b39","'Countries and Timezone'!"&amp;VLOOKUP(C57,'Countries and Timezone'!$C$7:$D$38,2,FALSE))</f>
        <v>'Countries and Timezone'!b39</v>
      </c>
      <c r="I57" s="63"/>
      <c r="M57" s="70"/>
      <c r="N57" s="63"/>
      <c r="O57" s="72">
        <v>56</v>
      </c>
      <c r="P57" s="73">
        <f t="shared" si="7"/>
        <v>42645.541666666664</v>
      </c>
      <c r="Q57" s="88">
        <v>42645.541666666664</v>
      </c>
      <c r="R57" s="75">
        <f t="shared" si="6"/>
        <v>42645.541666666664</v>
      </c>
    </row>
    <row r="58" spans="3:18" ht="15" customHeight="1">
      <c r="C58" s="47">
        <f>Tournament!M292</f>
        <v>0</v>
      </c>
      <c r="E58" s="47" t="str">
        <f>IF(ISERROR("'Countries and Timezone'!"&amp;VLOOKUP(C58,'Countries and Timezone'!$C$7:$D$38,2,FALSE)),"'Countries and Timezone'!b39","'Countries and Timezone'!"&amp;VLOOKUP(C58,'Countries and Timezone'!$C$7:$D$38,2,FALSE))</f>
        <v>'Countries and Timezone'!b39</v>
      </c>
      <c r="I58" s="63"/>
      <c r="M58" s="70"/>
      <c r="N58" s="63"/>
      <c r="O58" s="72">
        <v>57</v>
      </c>
      <c r="P58" s="73">
        <f t="shared" si="7"/>
        <v>42645.541666666664</v>
      </c>
      <c r="Q58" s="88">
        <v>42645.541666666664</v>
      </c>
      <c r="R58" s="75">
        <f t="shared" si="6"/>
        <v>42645.541666666664</v>
      </c>
    </row>
    <row r="59" spans="3:18" ht="15" customHeight="1">
      <c r="C59" s="47">
        <f>Tournament!M293</f>
        <v>0</v>
      </c>
      <c r="E59" s="47" t="str">
        <f>IF(ISERROR("'Countries and Timezone'!"&amp;VLOOKUP(C59,'Countries and Timezone'!$C$7:$D$38,2,FALSE)),"'Countries and Timezone'!b39","'Countries and Timezone'!"&amp;VLOOKUP(C59,'Countries and Timezone'!$C$7:$D$38,2,FALSE))</f>
        <v>'Countries and Timezone'!b39</v>
      </c>
      <c r="I59" s="63"/>
      <c r="M59" s="70"/>
      <c r="N59" s="63"/>
      <c r="O59" s="72">
        <v>58</v>
      </c>
      <c r="P59" s="73">
        <f t="shared" si="7"/>
        <v>42645.541666666664</v>
      </c>
      <c r="Q59" s="88">
        <v>42645.541666666664</v>
      </c>
      <c r="R59" s="75">
        <f t="shared" si="6"/>
        <v>42645.541666666664</v>
      </c>
    </row>
    <row r="60" spans="9:18" ht="15" customHeight="1">
      <c r="I60" s="63"/>
      <c r="M60" s="70"/>
      <c r="N60" s="63"/>
      <c r="O60" s="72">
        <v>59</v>
      </c>
      <c r="P60" s="73">
        <f t="shared" si="7"/>
        <v>42645.67013888889</v>
      </c>
      <c r="Q60" s="88">
        <v>42645.67013888889</v>
      </c>
      <c r="R60" s="75">
        <f t="shared" si="6"/>
        <v>42645.67013888889</v>
      </c>
    </row>
    <row r="61" spans="9:18" ht="15" customHeight="1">
      <c r="I61" s="63"/>
      <c r="M61" s="70"/>
      <c r="N61" s="63"/>
      <c r="O61" s="72">
        <v>60</v>
      </c>
      <c r="P61" s="73">
        <f t="shared" si="7"/>
        <v>42645.68402777778</v>
      </c>
      <c r="Q61" s="88">
        <v>42645.68402777778</v>
      </c>
      <c r="R61" s="75">
        <f t="shared" si="6"/>
        <v>42645.68402777778</v>
      </c>
    </row>
    <row r="62" spans="9:18" ht="15" customHeight="1">
      <c r="I62" s="63"/>
      <c r="M62" s="70"/>
      <c r="N62" s="63"/>
      <c r="O62" s="72">
        <v>61</v>
      </c>
      <c r="P62" s="73">
        <f t="shared" si="7"/>
        <v>42645.68402777778</v>
      </c>
      <c r="Q62" s="88">
        <v>42645.68402777778</v>
      </c>
      <c r="R62" s="75">
        <f t="shared" si="6"/>
        <v>42645.68402777778</v>
      </c>
    </row>
    <row r="63" spans="9:18" ht="15" customHeight="1">
      <c r="I63" s="63"/>
      <c r="M63" s="70"/>
      <c r="N63" s="63"/>
      <c r="O63" s="72">
        <v>62</v>
      </c>
      <c r="P63" s="73">
        <f t="shared" si="7"/>
        <v>42645.68402777778</v>
      </c>
      <c r="Q63" s="88">
        <v>42645.68402777778</v>
      </c>
      <c r="R63" s="75">
        <f t="shared" si="6"/>
        <v>42645.68402777778</v>
      </c>
    </row>
    <row r="64" spans="3:18" ht="15" customHeight="1">
      <c r="C64" s="47">
        <f>Tournament!R286</f>
        <v>0</v>
      </c>
      <c r="E64" s="47" t="str">
        <f>IF(ISERROR("'Countries and Timezone'!"&amp;VLOOKUP(C64,'Countries and Timezone'!$C$7:$D$38,2,FALSE)),"'Countries and Timezone'!b39","'Countries and Timezone'!"&amp;VLOOKUP(C64,'Countries and Timezone'!$C$7:$D$38,2,FALSE))</f>
        <v>'Countries and Timezone'!b39</v>
      </c>
      <c r="I64" s="63"/>
      <c r="M64" s="70"/>
      <c r="N64" s="63"/>
      <c r="O64" s="72">
        <v>63</v>
      </c>
      <c r="P64" s="73">
        <f t="shared" si="7"/>
        <v>42645.854166666664</v>
      </c>
      <c r="Q64" s="88">
        <v>42645.854166666664</v>
      </c>
      <c r="R64" s="75">
        <f t="shared" si="6"/>
        <v>42645.854166666664</v>
      </c>
    </row>
    <row r="65" spans="3:18" ht="15" customHeight="1">
      <c r="C65" s="47">
        <f>Tournament!R287</f>
        <v>0</v>
      </c>
      <c r="E65" s="47" t="str">
        <f>IF(ISERROR("'Countries and Timezone'!"&amp;VLOOKUP(C65,'Countries and Timezone'!$C$7:$D$38,2,FALSE)),"'Countries and Timezone'!b39","'Countries and Timezone'!"&amp;VLOOKUP(C65,'Countries and Timezone'!$C$7:$D$38,2,FALSE))</f>
        <v>'Countries and Timezone'!b39</v>
      </c>
      <c r="I65" s="63"/>
      <c r="M65" s="70"/>
      <c r="N65" s="63"/>
      <c r="O65" s="72">
        <v>64</v>
      </c>
      <c r="P65" s="73">
        <f t="shared" si="7"/>
        <v>42646.854166666664</v>
      </c>
      <c r="Q65" s="88">
        <v>42646.854166666664</v>
      </c>
      <c r="R65" s="75">
        <f t="shared" si="6"/>
        <v>42646.854166666664</v>
      </c>
    </row>
    <row r="66" spans="9:18" ht="15" customHeight="1">
      <c r="I66" s="63"/>
      <c r="M66" s="70"/>
      <c r="N66" s="63"/>
      <c r="O66" s="63"/>
      <c r="P66" s="73">
        <f t="shared" si="7"/>
        <v>42649.850694444445</v>
      </c>
      <c r="Q66" s="94">
        <v>42649.850694444445</v>
      </c>
      <c r="R66" s="75">
        <f t="shared" si="6"/>
        <v>42649.850694444445</v>
      </c>
    </row>
    <row r="67" spans="9:18" ht="15" customHeight="1">
      <c r="I67" s="63"/>
      <c r="M67" s="70"/>
      <c r="N67" s="63"/>
      <c r="O67" s="63"/>
      <c r="P67" s="73">
        <f t="shared" si="7"/>
        <v>42652.541666666664</v>
      </c>
      <c r="Q67" s="94">
        <v>42652.541666666664</v>
      </c>
      <c r="R67" s="75">
        <f t="shared" si="6"/>
        <v>42652.541666666664</v>
      </c>
    </row>
    <row r="68" spans="3:18" ht="15" customHeight="1">
      <c r="C68" s="47">
        <f>Tournament!R295</f>
        <v>0</v>
      </c>
      <c r="E68" s="47" t="str">
        <f>IF(ISERROR("'Countries and Timezone'!"&amp;VLOOKUP(C68,'Countries and Timezone'!$C$7:$D$38,2,FALSE)),"'Countries and Timezone'!b39","'Countries and Timezone'!"&amp;VLOOKUP(C68,'Countries and Timezone'!$C$7:$D$38,2,FALSE))</f>
        <v>'Countries and Timezone'!b39</v>
      </c>
      <c r="I68" s="63"/>
      <c r="M68" s="70"/>
      <c r="N68" s="63"/>
      <c r="O68" s="63"/>
      <c r="P68" s="73">
        <f t="shared" si="7"/>
        <v>42652.541666666664</v>
      </c>
      <c r="Q68" s="94">
        <v>42652.541666666664</v>
      </c>
      <c r="R68" s="75">
        <f t="shared" si="6"/>
        <v>42652.541666666664</v>
      </c>
    </row>
    <row r="69" spans="3:18" ht="15" customHeight="1">
      <c r="C69" s="47">
        <f>Tournament!R296</f>
        <v>0</v>
      </c>
      <c r="E69" s="47" t="str">
        <f>IF(ISERROR("'Countries and Timezone'!"&amp;VLOOKUP(C69,'Countries and Timezone'!$C$7:$D$38,2,FALSE)),"'Countries and Timezone'!b39","'Countries and Timezone'!"&amp;VLOOKUP(C69,'Countries and Timezone'!$C$7:$D$38,2,FALSE))</f>
        <v>'Countries and Timezone'!b39</v>
      </c>
      <c r="I69" s="63"/>
      <c r="M69" s="70"/>
      <c r="N69" s="63"/>
      <c r="O69" s="63"/>
      <c r="P69" s="73">
        <f t="shared" si="7"/>
        <v>42652.541666666664</v>
      </c>
      <c r="Q69" s="94">
        <v>42652.541666666664</v>
      </c>
      <c r="R69" s="75">
        <f t="shared" si="6"/>
        <v>42652.541666666664</v>
      </c>
    </row>
    <row r="70" spans="3:18" ht="15" customHeight="1">
      <c r="C70" s="47">
        <f>Tournament!$AB$287</f>
        <v>0</v>
      </c>
      <c r="E70" s="47" t="str">
        <f>IF(ISERROR("'Countries and Timezone'!"&amp;VLOOKUP(C70,'Countries and Timezone'!$C$7:$D$38,2,FALSE)),"'Countries and Timezone'!b39","'Countries and Timezone'!"&amp;VLOOKUP(C70,'Countries and Timezone'!$C$7:$D$38,2,FALSE))</f>
        <v>'Countries and Timezone'!b39</v>
      </c>
      <c r="I70" s="63"/>
      <c r="M70" s="70"/>
      <c r="N70" s="63"/>
      <c r="O70" s="63"/>
      <c r="P70" s="73">
        <f t="shared" si="7"/>
        <v>42652.541666666664</v>
      </c>
      <c r="Q70" s="94">
        <v>42652.541666666664</v>
      </c>
      <c r="R70" s="75">
        <f t="shared" si="6"/>
        <v>42652.541666666664</v>
      </c>
    </row>
    <row r="71" spans="3:18" ht="15" customHeight="1">
      <c r="C71" s="47" t="e">
        <f>Tournament!#REF!</f>
        <v>#REF!</v>
      </c>
      <c r="E71" s="47" t="str">
        <f>IF(ISERROR("'Countries and Timezone'!"&amp;VLOOKUP(C71,'Countries and Timezone'!$C$7:$D$38,2,FALSE)),"'Countries and Timezone'!b39","'Countries and Timezone'!"&amp;VLOOKUP(C71,'Countries and Timezone'!$C$7:$D$38,2,FALSE))</f>
        <v>'Countries and Timezone'!b39</v>
      </c>
      <c r="I71" s="63"/>
      <c r="M71" s="70"/>
      <c r="N71" s="63"/>
      <c r="O71" s="63"/>
      <c r="P71" s="73">
        <f t="shared" si="7"/>
        <v>42652.541666666664</v>
      </c>
      <c r="Q71" s="94">
        <v>42652.541666666664</v>
      </c>
      <c r="R71" s="75">
        <f t="shared" si="6"/>
        <v>42652.541666666664</v>
      </c>
    </row>
    <row r="72" spans="3:18" ht="15" customHeight="1">
      <c r="C72" s="47">
        <f>Tournament!$AC$290</f>
        <v>0</v>
      </c>
      <c r="E72" s="47" t="str">
        <f>IF(ISERROR("'Countries and Timezone'!"&amp;VLOOKUP(C72,'Countries and Timezone'!$C$7:$D$38,2,FALSE)),"'Countries and Timezone'!b39","'Countries and Timezone'!"&amp;VLOOKUP(C72,'Countries and Timezone'!$C$7:$D$38,2,FALSE))</f>
        <v>'Countries and Timezone'!b39</v>
      </c>
      <c r="I72" s="63"/>
      <c r="M72" s="70"/>
      <c r="N72" s="63"/>
      <c r="O72" s="63"/>
      <c r="P72" s="73">
        <f t="shared" si="7"/>
        <v>42652.541666666664</v>
      </c>
      <c r="Q72" s="94">
        <v>42652.541666666664</v>
      </c>
      <c r="R72" s="75">
        <f t="shared" si="6"/>
        <v>42652.541666666664</v>
      </c>
    </row>
    <row r="73" spans="9:18" ht="15" customHeight="1">
      <c r="I73" s="63"/>
      <c r="M73" s="70"/>
      <c r="N73" s="63"/>
      <c r="O73" s="63"/>
      <c r="P73" s="73">
        <f t="shared" si="7"/>
        <v>42652.541666666664</v>
      </c>
      <c r="Q73" s="94">
        <v>42652.541666666664</v>
      </c>
      <c r="R73" s="75">
        <f t="shared" si="6"/>
        <v>42652.541666666664</v>
      </c>
    </row>
    <row r="74" spans="9:18" ht="15" customHeight="1">
      <c r="I74" s="63"/>
      <c r="M74" s="70"/>
      <c r="N74" s="63"/>
      <c r="O74" s="63"/>
      <c r="P74" s="73">
        <f t="shared" si="7"/>
        <v>42652.67013888889</v>
      </c>
      <c r="Q74" s="94">
        <v>42652.67013888889</v>
      </c>
      <c r="R74" s="75">
        <f t="shared" si="6"/>
        <v>42652.67013888889</v>
      </c>
    </row>
    <row r="75" spans="9:18" ht="16.15" customHeight="1">
      <c r="I75" s="63"/>
      <c r="M75" s="70"/>
      <c r="N75" s="63"/>
      <c r="O75" s="63"/>
      <c r="P75" s="73">
        <f t="shared" si="7"/>
        <v>42652.68402777778</v>
      </c>
      <c r="Q75" s="94">
        <v>42652.68402777778</v>
      </c>
      <c r="R75" s="75">
        <f t="shared" si="6"/>
        <v>42652.68402777778</v>
      </c>
    </row>
    <row r="76" spans="9:18" ht="16.15" customHeight="1">
      <c r="I76" s="63"/>
      <c r="M76" s="70"/>
      <c r="N76" s="63"/>
      <c r="O76" s="63"/>
      <c r="P76" s="73">
        <f t="shared" si="7"/>
        <v>42652.68402777778</v>
      </c>
      <c r="Q76" s="94">
        <v>42652.68402777778</v>
      </c>
      <c r="R76" s="75">
        <f t="shared" si="6"/>
        <v>42652.68402777778</v>
      </c>
    </row>
    <row r="77" spans="9:18" ht="16.15" customHeight="1">
      <c r="I77" s="63"/>
      <c r="M77" s="70"/>
      <c r="N77" s="63"/>
      <c r="O77" s="63"/>
      <c r="P77" s="73">
        <f t="shared" si="7"/>
        <v>42652.68402777778</v>
      </c>
      <c r="Q77" s="94">
        <v>42652.68402777778</v>
      </c>
      <c r="R77" s="75">
        <f t="shared" si="6"/>
        <v>42652.68402777778</v>
      </c>
    </row>
    <row r="78" spans="9:18" ht="16.15" customHeight="1">
      <c r="I78" s="63"/>
      <c r="M78" s="70"/>
      <c r="N78" s="63"/>
      <c r="O78" s="63"/>
      <c r="P78" s="73">
        <f t="shared" si="7"/>
        <v>42652.854166666664</v>
      </c>
      <c r="Q78" s="94">
        <v>42652.854166666664</v>
      </c>
      <c r="R78" s="75">
        <f t="shared" si="6"/>
        <v>42652.854166666664</v>
      </c>
    </row>
    <row r="79" spans="9:18" ht="16.15" customHeight="1">
      <c r="I79" s="63"/>
      <c r="M79" s="70"/>
      <c r="N79" s="63"/>
      <c r="O79" s="63"/>
      <c r="P79" s="73">
        <f t="shared" si="7"/>
        <v>42653.854166666664</v>
      </c>
      <c r="Q79" s="88">
        <v>42653.854166666664</v>
      </c>
      <c r="R79" s="75">
        <f t="shared" si="6"/>
        <v>42653.854166666664</v>
      </c>
    </row>
    <row r="80" spans="9:18" ht="16.15" customHeight="1">
      <c r="I80" s="63"/>
      <c r="M80" s="70"/>
      <c r="N80" s="63"/>
      <c r="O80" s="63"/>
      <c r="P80" s="73">
        <f t="shared" si="7"/>
        <v>42656.850694444445</v>
      </c>
      <c r="Q80" s="94">
        <v>42656.850694444445</v>
      </c>
      <c r="R80" s="75">
        <f t="shared" si="6"/>
        <v>42656.850694444445</v>
      </c>
    </row>
    <row r="81" spans="9:18" ht="16.15" customHeight="1">
      <c r="I81" s="63"/>
      <c r="M81" s="70"/>
      <c r="N81" s="63"/>
      <c r="O81" s="63"/>
      <c r="P81" s="73">
        <f t="shared" si="7"/>
        <v>42659.541666666664</v>
      </c>
      <c r="Q81" s="94">
        <v>42659.541666666664</v>
      </c>
      <c r="R81" s="75">
        <f t="shared" si="6"/>
        <v>42659.541666666664</v>
      </c>
    </row>
    <row r="82" spans="9:18" ht="16.15" customHeight="1">
      <c r="I82" s="63"/>
      <c r="M82" s="70"/>
      <c r="N82" s="63"/>
      <c r="O82" s="63"/>
      <c r="P82" s="73">
        <f t="shared" si="7"/>
        <v>42659.541666666664</v>
      </c>
      <c r="Q82" s="94">
        <v>42659.541666666664</v>
      </c>
      <c r="R82" s="75">
        <f t="shared" si="6"/>
        <v>42659.541666666664</v>
      </c>
    </row>
    <row r="83" spans="9:18" ht="16.15" customHeight="1">
      <c r="I83" s="63"/>
      <c r="M83" s="70"/>
      <c r="N83" s="63"/>
      <c r="O83" s="63"/>
      <c r="P83" s="73">
        <f t="shared" si="7"/>
        <v>42659.541666666664</v>
      </c>
      <c r="Q83" s="94">
        <v>42659.541666666664</v>
      </c>
      <c r="R83" s="75">
        <f t="shared" si="6"/>
        <v>42659.541666666664</v>
      </c>
    </row>
    <row r="84" spans="9:18" ht="16.15" customHeight="1">
      <c r="I84" s="63"/>
      <c r="M84" s="70"/>
      <c r="N84" s="63"/>
      <c r="O84" s="63"/>
      <c r="P84" s="73">
        <f t="shared" si="7"/>
        <v>42659.541666666664</v>
      </c>
      <c r="Q84" s="94">
        <v>42659.541666666664</v>
      </c>
      <c r="R84" s="75">
        <f t="shared" si="6"/>
        <v>42659.541666666664</v>
      </c>
    </row>
    <row r="85" spans="9:18" ht="16.15" customHeight="1">
      <c r="I85" s="63"/>
      <c r="M85" s="70"/>
      <c r="N85" s="63"/>
      <c r="O85" s="63"/>
      <c r="P85" s="73">
        <f t="shared" si="7"/>
        <v>42659.541666666664</v>
      </c>
      <c r="Q85" s="94">
        <v>42659.541666666664</v>
      </c>
      <c r="R85" s="75">
        <f t="shared" si="6"/>
        <v>42659.541666666664</v>
      </c>
    </row>
    <row r="86" spans="9:18" ht="16.15" customHeight="1">
      <c r="I86" s="63"/>
      <c r="M86" s="70"/>
      <c r="N86" s="63"/>
      <c r="O86" s="63"/>
      <c r="P86" s="73">
        <f t="shared" si="7"/>
        <v>42659.541666666664</v>
      </c>
      <c r="Q86" s="94">
        <v>42659.541666666664</v>
      </c>
      <c r="R86" s="75">
        <f t="shared" si="6"/>
        <v>42659.541666666664</v>
      </c>
    </row>
    <row r="87" spans="9:18" ht="16.15" customHeight="1">
      <c r="I87" s="63"/>
      <c r="M87" s="70"/>
      <c r="N87" s="63"/>
      <c r="O87" s="63"/>
      <c r="P87" s="73">
        <f t="shared" si="7"/>
        <v>42659.541666666664</v>
      </c>
      <c r="Q87" s="94">
        <v>42659.541666666664</v>
      </c>
      <c r="R87" s="75">
        <f t="shared" si="6"/>
        <v>42659.541666666664</v>
      </c>
    </row>
    <row r="88" spans="9:18" ht="16.15" customHeight="1">
      <c r="I88" s="63"/>
      <c r="M88" s="70"/>
      <c r="N88" s="63"/>
      <c r="O88" s="63"/>
      <c r="P88" s="73">
        <f t="shared" si="7"/>
        <v>42659.541666666664</v>
      </c>
      <c r="Q88" s="94">
        <v>42659.541666666664</v>
      </c>
      <c r="R88" s="75">
        <f t="shared" si="6"/>
        <v>42659.541666666664</v>
      </c>
    </row>
    <row r="89" spans="9:18" ht="16.15" customHeight="1">
      <c r="I89" s="63"/>
      <c r="M89" s="70"/>
      <c r="N89" s="63"/>
      <c r="O89" s="63"/>
      <c r="P89" s="73">
        <f t="shared" si="7"/>
        <v>42659.541666666664</v>
      </c>
      <c r="Q89" s="94">
        <v>42659.541666666664</v>
      </c>
      <c r="R89" s="75">
        <f t="shared" si="6"/>
        <v>42659.541666666664</v>
      </c>
    </row>
    <row r="90" spans="9:18" ht="16.15" customHeight="1">
      <c r="I90" s="63"/>
      <c r="M90" s="70"/>
      <c r="N90" s="63"/>
      <c r="O90" s="63"/>
      <c r="P90" s="73">
        <f t="shared" si="7"/>
        <v>42659.67013888889</v>
      </c>
      <c r="Q90" s="94">
        <v>42659.67013888889</v>
      </c>
      <c r="R90" s="75">
        <f t="shared" si="6"/>
        <v>42659.67013888889</v>
      </c>
    </row>
    <row r="91" spans="9:18" ht="16.15" customHeight="1">
      <c r="I91" s="63"/>
      <c r="M91" s="70"/>
      <c r="N91" s="63"/>
      <c r="O91" s="63"/>
      <c r="P91" s="73">
        <f t="shared" si="7"/>
        <v>42659.68402777778</v>
      </c>
      <c r="Q91" s="88">
        <v>42659.68402777778</v>
      </c>
      <c r="R91" s="75">
        <f t="shared" si="6"/>
        <v>42659.68402777778</v>
      </c>
    </row>
    <row r="92" spans="9:18" ht="16.15" customHeight="1">
      <c r="I92" s="63"/>
      <c r="M92" s="70"/>
      <c r="N92" s="63"/>
      <c r="O92" s="63"/>
      <c r="P92" s="73">
        <f t="shared" si="7"/>
        <v>42659.68402777778</v>
      </c>
      <c r="Q92" s="88">
        <v>42659.68402777778</v>
      </c>
      <c r="R92" s="75">
        <f aca="true" t="shared" si="8" ref="R92:R144">IF(M$2&gt;0,Q92+N$2,Q92-N$2)</f>
        <v>42659.68402777778</v>
      </c>
    </row>
    <row r="93" spans="9:18" ht="16.15" customHeight="1">
      <c r="I93" s="63"/>
      <c r="M93" s="70"/>
      <c r="N93" s="63"/>
      <c r="O93" s="63"/>
      <c r="P93" s="73">
        <f t="shared" si="7"/>
        <v>42659.854166666664</v>
      </c>
      <c r="Q93" s="94">
        <v>42659.854166666664</v>
      </c>
      <c r="R93" s="75">
        <f t="shared" si="8"/>
        <v>42659.854166666664</v>
      </c>
    </row>
    <row r="94" spans="9:18" ht="16.15" customHeight="1">
      <c r="I94" s="63"/>
      <c r="M94" s="70"/>
      <c r="N94" s="63"/>
      <c r="O94" s="63"/>
      <c r="P94" s="73">
        <f t="shared" si="7"/>
        <v>42660.854166666664</v>
      </c>
      <c r="Q94" s="94">
        <v>42660.854166666664</v>
      </c>
      <c r="R94" s="75">
        <f t="shared" si="8"/>
        <v>42660.854166666664</v>
      </c>
    </row>
    <row r="95" spans="9:18" ht="16.15" customHeight="1">
      <c r="I95" s="63"/>
      <c r="M95" s="70"/>
      <c r="N95" s="63"/>
      <c r="O95" s="63"/>
      <c r="P95" s="73">
        <f t="shared" si="7"/>
        <v>42663.850694444445</v>
      </c>
      <c r="Q95" s="94">
        <v>42663.850694444445</v>
      </c>
      <c r="R95" s="75">
        <f t="shared" si="8"/>
        <v>42663.850694444445</v>
      </c>
    </row>
    <row r="96" spans="9:18" ht="16.15" customHeight="1">
      <c r="I96" s="63"/>
      <c r="M96" s="70"/>
      <c r="N96" s="63"/>
      <c r="O96" s="63"/>
      <c r="P96" s="73">
        <f aca="true" t="shared" si="9" ref="P96:P144">Q96</f>
        <v>42666.395833333336</v>
      </c>
      <c r="Q96" s="94">
        <v>42666.395833333336</v>
      </c>
      <c r="R96" s="75">
        <f t="shared" si="8"/>
        <v>42666.395833333336</v>
      </c>
    </row>
    <row r="97" spans="9:18" ht="16.15" customHeight="1">
      <c r="I97" s="63"/>
      <c r="M97" s="70"/>
      <c r="N97" s="63"/>
      <c r="O97" s="63"/>
      <c r="P97" s="73">
        <f t="shared" si="9"/>
        <v>42666.541666666664</v>
      </c>
      <c r="Q97" s="74">
        <v>42666.541666666664</v>
      </c>
      <c r="R97" s="75">
        <f t="shared" si="8"/>
        <v>42666.541666666664</v>
      </c>
    </row>
    <row r="98" spans="9:18" ht="16.15" customHeight="1">
      <c r="I98" s="63"/>
      <c r="M98" s="70"/>
      <c r="N98" s="63"/>
      <c r="O98" s="63"/>
      <c r="P98" s="73">
        <f t="shared" si="9"/>
        <v>42666.541666666664</v>
      </c>
      <c r="Q98" s="74">
        <v>42666.541666666664</v>
      </c>
      <c r="R98" s="75">
        <f t="shared" si="8"/>
        <v>42666.541666666664</v>
      </c>
    </row>
    <row r="99" spans="9:18" ht="16.15" customHeight="1">
      <c r="I99" s="63"/>
      <c r="M99" s="70"/>
      <c r="N99" s="63"/>
      <c r="O99" s="63"/>
      <c r="P99" s="73">
        <f t="shared" si="9"/>
        <v>42666.541666666664</v>
      </c>
      <c r="Q99" s="74">
        <v>42666.541666666664</v>
      </c>
      <c r="R99" s="75">
        <f t="shared" si="8"/>
        <v>42666.541666666664</v>
      </c>
    </row>
    <row r="100" spans="9:18" ht="16.15" customHeight="1">
      <c r="I100" s="63"/>
      <c r="M100" s="70"/>
      <c r="N100" s="63"/>
      <c r="O100" s="63"/>
      <c r="P100" s="73">
        <f t="shared" si="9"/>
        <v>42666.541666666664</v>
      </c>
      <c r="Q100" s="74">
        <v>42666.541666666664</v>
      </c>
      <c r="R100" s="75">
        <f t="shared" si="8"/>
        <v>42666.541666666664</v>
      </c>
    </row>
    <row r="101" spans="9:18" ht="16.15" customHeight="1">
      <c r="I101" s="63"/>
      <c r="M101" s="70"/>
      <c r="N101" s="63"/>
      <c r="O101" s="63"/>
      <c r="P101" s="73">
        <f t="shared" si="9"/>
        <v>42666.541666666664</v>
      </c>
      <c r="Q101" s="74">
        <v>42666.541666666664</v>
      </c>
      <c r="R101" s="75">
        <f t="shared" si="8"/>
        <v>42666.541666666664</v>
      </c>
    </row>
    <row r="102" spans="9:18" ht="16.15" customHeight="1">
      <c r="I102" s="63"/>
      <c r="M102" s="70"/>
      <c r="N102" s="63"/>
      <c r="O102" s="63"/>
      <c r="P102" s="73">
        <f t="shared" si="9"/>
        <v>42666.541666666664</v>
      </c>
      <c r="Q102" s="74">
        <v>42666.541666666664</v>
      </c>
      <c r="R102" s="75">
        <f t="shared" si="8"/>
        <v>42666.541666666664</v>
      </c>
    </row>
    <row r="103" spans="9:18" ht="16.15" customHeight="1">
      <c r="I103" s="63"/>
      <c r="M103" s="70"/>
      <c r="N103" s="63"/>
      <c r="O103" s="63"/>
      <c r="P103" s="73">
        <f t="shared" si="9"/>
        <v>42666.541666666664</v>
      </c>
      <c r="Q103" s="74">
        <v>42666.541666666664</v>
      </c>
      <c r="R103" s="75">
        <f t="shared" si="8"/>
        <v>42666.541666666664</v>
      </c>
    </row>
    <row r="104" spans="9:18" ht="16.15" customHeight="1">
      <c r="I104" s="63"/>
      <c r="M104" s="70"/>
      <c r="N104" s="63"/>
      <c r="O104" s="63"/>
      <c r="P104" s="73">
        <f t="shared" si="9"/>
        <v>42666.541666666664</v>
      </c>
      <c r="Q104" s="74">
        <v>42666.541666666664</v>
      </c>
      <c r="R104" s="75">
        <f t="shared" si="8"/>
        <v>42666.541666666664</v>
      </c>
    </row>
    <row r="105" spans="9:18" ht="16.15" customHeight="1">
      <c r="I105" s="63"/>
      <c r="M105" s="70"/>
      <c r="N105" s="63"/>
      <c r="O105" s="63"/>
      <c r="P105" s="73">
        <f t="shared" si="9"/>
        <v>42666.67013888889</v>
      </c>
      <c r="Q105" s="74">
        <v>42666.67013888889</v>
      </c>
      <c r="R105" s="75">
        <f t="shared" si="8"/>
        <v>42666.67013888889</v>
      </c>
    </row>
    <row r="106" spans="9:18" ht="16.15" customHeight="1">
      <c r="I106" s="63"/>
      <c r="M106" s="70"/>
      <c r="N106" s="63"/>
      <c r="O106" s="63"/>
      <c r="P106" s="73">
        <f t="shared" si="9"/>
        <v>42666.67013888889</v>
      </c>
      <c r="Q106" s="74">
        <v>42666.67013888889</v>
      </c>
      <c r="R106" s="75">
        <f t="shared" si="8"/>
        <v>42666.67013888889</v>
      </c>
    </row>
    <row r="107" spans="9:18" ht="16.15" customHeight="1">
      <c r="I107" s="63"/>
      <c r="M107" s="70"/>
      <c r="N107" s="63"/>
      <c r="O107" s="63"/>
      <c r="P107" s="73">
        <f t="shared" si="9"/>
        <v>42666.68402777778</v>
      </c>
      <c r="Q107" s="74">
        <v>42666.68402777778</v>
      </c>
      <c r="R107" s="75">
        <f t="shared" si="8"/>
        <v>42666.68402777778</v>
      </c>
    </row>
    <row r="108" spans="9:18" ht="16.15" customHeight="1">
      <c r="I108" s="63"/>
      <c r="M108" s="70"/>
      <c r="N108" s="63"/>
      <c r="O108" s="63"/>
      <c r="P108" s="73">
        <f t="shared" si="9"/>
        <v>42666.854166666664</v>
      </c>
      <c r="Q108" s="74">
        <v>42666.854166666664</v>
      </c>
      <c r="R108" s="75">
        <f t="shared" si="8"/>
        <v>42666.854166666664</v>
      </c>
    </row>
    <row r="109" spans="9:18" ht="15" customHeight="1">
      <c r="I109" s="63"/>
      <c r="M109" s="70"/>
      <c r="N109" s="63"/>
      <c r="O109" s="63"/>
      <c r="P109" s="73">
        <f t="shared" si="9"/>
        <v>42667.854166666664</v>
      </c>
      <c r="Q109" s="74">
        <v>42667.854166666664</v>
      </c>
      <c r="R109" s="75">
        <f t="shared" si="8"/>
        <v>42667.854166666664</v>
      </c>
    </row>
    <row r="110" spans="9:18" ht="15" customHeight="1">
      <c r="I110" s="63"/>
      <c r="M110" s="70"/>
      <c r="N110" s="63"/>
      <c r="O110" s="63"/>
      <c r="P110" s="73">
        <f t="shared" si="9"/>
        <v>42670.850694444445</v>
      </c>
      <c r="Q110" s="74">
        <v>42670.850694444445</v>
      </c>
      <c r="R110" s="75">
        <f t="shared" si="8"/>
        <v>42670.850694444445</v>
      </c>
    </row>
    <row r="111" spans="9:18" ht="15" customHeight="1">
      <c r="I111" s="63"/>
      <c r="M111" s="70"/>
      <c r="N111" s="63"/>
      <c r="O111" s="63"/>
      <c r="P111" s="73">
        <f t="shared" si="9"/>
        <v>42673.395833333336</v>
      </c>
      <c r="Q111" s="74">
        <v>42673.395833333336</v>
      </c>
      <c r="R111" s="75">
        <f t="shared" si="8"/>
        <v>42673.395833333336</v>
      </c>
    </row>
    <row r="112" spans="9:18" ht="15" customHeight="1">
      <c r="I112" s="63"/>
      <c r="M112" s="70"/>
      <c r="N112" s="63"/>
      <c r="O112" s="63"/>
      <c r="P112" s="73">
        <f t="shared" si="9"/>
        <v>42673.541666666664</v>
      </c>
      <c r="Q112" s="74">
        <v>42673.541666666664</v>
      </c>
      <c r="R112" s="75">
        <f t="shared" si="8"/>
        <v>42673.541666666664</v>
      </c>
    </row>
    <row r="113" spans="9:18" ht="15" customHeight="1">
      <c r="I113" s="63"/>
      <c r="M113" s="70"/>
      <c r="N113" s="63"/>
      <c r="O113" s="63"/>
      <c r="P113" s="73">
        <f t="shared" si="9"/>
        <v>42673.541666666664</v>
      </c>
      <c r="Q113" s="74">
        <v>42673.541666666664</v>
      </c>
      <c r="R113" s="75">
        <f t="shared" si="8"/>
        <v>42673.541666666664</v>
      </c>
    </row>
    <row r="114" spans="9:18" ht="15" customHeight="1">
      <c r="I114" s="63"/>
      <c r="M114" s="70"/>
      <c r="N114" s="63"/>
      <c r="O114" s="63"/>
      <c r="P114" s="73">
        <f t="shared" si="9"/>
        <v>42673.541666666664</v>
      </c>
      <c r="Q114" s="74">
        <v>42673.541666666664</v>
      </c>
      <c r="R114" s="75">
        <f t="shared" si="8"/>
        <v>42673.541666666664</v>
      </c>
    </row>
    <row r="115" spans="9:18" ht="15" customHeight="1">
      <c r="I115" s="63"/>
      <c r="M115" s="70"/>
      <c r="N115" s="63"/>
      <c r="O115" s="63"/>
      <c r="P115" s="73">
        <f t="shared" si="9"/>
        <v>42673.541666666664</v>
      </c>
      <c r="Q115" s="74">
        <v>42673.541666666664</v>
      </c>
      <c r="R115" s="75">
        <f t="shared" si="8"/>
        <v>42673.541666666664</v>
      </c>
    </row>
    <row r="116" spans="9:18" ht="15" customHeight="1">
      <c r="I116" s="63"/>
      <c r="M116" s="70"/>
      <c r="N116" s="63"/>
      <c r="O116" s="63"/>
      <c r="P116" s="73">
        <f t="shared" si="9"/>
        <v>42673.541666666664</v>
      </c>
      <c r="Q116" s="74">
        <v>42673.541666666664</v>
      </c>
      <c r="R116" s="75">
        <f t="shared" si="8"/>
        <v>42673.541666666664</v>
      </c>
    </row>
    <row r="117" spans="9:18" ht="15" customHeight="1">
      <c r="I117" s="63"/>
      <c r="M117" s="70"/>
      <c r="N117" s="63"/>
      <c r="O117" s="63"/>
      <c r="P117" s="73">
        <f t="shared" si="9"/>
        <v>42673.541666666664</v>
      </c>
      <c r="Q117" s="74">
        <v>42673.541666666664</v>
      </c>
      <c r="R117" s="75">
        <f t="shared" si="8"/>
        <v>42673.541666666664</v>
      </c>
    </row>
    <row r="118" spans="9:18" ht="15" customHeight="1">
      <c r="I118" s="63"/>
      <c r="M118" s="70"/>
      <c r="N118" s="63"/>
      <c r="O118" s="63"/>
      <c r="P118" s="73">
        <f t="shared" si="9"/>
        <v>42673.541666666664</v>
      </c>
      <c r="Q118" s="74">
        <v>42673.541666666664</v>
      </c>
      <c r="R118" s="75">
        <f t="shared" si="8"/>
        <v>42673.541666666664</v>
      </c>
    </row>
    <row r="119" spans="9:18" ht="15" customHeight="1">
      <c r="I119" s="63"/>
      <c r="M119" s="70"/>
      <c r="N119" s="63"/>
      <c r="O119" s="63"/>
      <c r="P119" s="73">
        <f t="shared" si="9"/>
        <v>42673.67013888889</v>
      </c>
      <c r="Q119" s="74">
        <v>42673.67013888889</v>
      </c>
      <c r="R119" s="75">
        <f t="shared" si="8"/>
        <v>42673.67013888889</v>
      </c>
    </row>
    <row r="120" spans="9:18" ht="15" customHeight="1">
      <c r="I120" s="63"/>
      <c r="M120" s="70"/>
      <c r="N120" s="63"/>
      <c r="O120" s="63"/>
      <c r="P120" s="73">
        <f t="shared" si="9"/>
        <v>42673.68402777778</v>
      </c>
      <c r="Q120" s="74">
        <v>42673.68402777778</v>
      </c>
      <c r="R120" s="75">
        <f t="shared" si="8"/>
        <v>42673.68402777778</v>
      </c>
    </row>
    <row r="121" spans="9:18" ht="15" customHeight="1">
      <c r="I121" s="63"/>
      <c r="M121" s="70"/>
      <c r="N121" s="63"/>
      <c r="O121" s="63"/>
      <c r="P121" s="73">
        <f t="shared" si="9"/>
        <v>42673.854166666664</v>
      </c>
      <c r="Q121" s="74">
        <v>42673.854166666664</v>
      </c>
      <c r="R121" s="75">
        <f t="shared" si="8"/>
        <v>42673.854166666664</v>
      </c>
    </row>
    <row r="122" spans="9:18" ht="15" customHeight="1">
      <c r="I122" s="63"/>
      <c r="M122" s="70"/>
      <c r="N122" s="63"/>
      <c r="O122" s="63"/>
      <c r="P122" s="73">
        <f t="shared" si="9"/>
        <v>42674.854166666664</v>
      </c>
      <c r="Q122" s="74">
        <v>42674.854166666664</v>
      </c>
      <c r="R122" s="75">
        <f t="shared" si="8"/>
        <v>42674.854166666664</v>
      </c>
    </row>
    <row r="123" spans="9:18" ht="15" customHeight="1">
      <c r="I123" s="63"/>
      <c r="M123" s="70"/>
      <c r="N123" s="63"/>
      <c r="O123" s="63"/>
      <c r="P123" s="73">
        <f t="shared" si="9"/>
        <v>42677.850694444445</v>
      </c>
      <c r="Q123" s="74">
        <v>42677.850694444445</v>
      </c>
      <c r="R123" s="75">
        <f t="shared" si="8"/>
        <v>42677.850694444445</v>
      </c>
    </row>
    <row r="124" spans="9:18" ht="15" customHeight="1">
      <c r="I124" s="63"/>
      <c r="M124" s="70"/>
      <c r="N124" s="63"/>
      <c r="O124" s="63"/>
      <c r="P124" s="73">
        <f t="shared" si="9"/>
        <v>42680.541666666664</v>
      </c>
      <c r="Q124" s="74">
        <v>42680.541666666664</v>
      </c>
      <c r="R124" s="75">
        <f t="shared" si="8"/>
        <v>42680.541666666664</v>
      </c>
    </row>
    <row r="125" spans="9:18" ht="15" customHeight="1">
      <c r="I125" s="63"/>
      <c r="M125" s="70"/>
      <c r="N125" s="63"/>
      <c r="O125" s="63"/>
      <c r="P125" s="73">
        <f t="shared" si="9"/>
        <v>42680.541666666664</v>
      </c>
      <c r="Q125" s="74">
        <v>42680.541666666664</v>
      </c>
      <c r="R125" s="75">
        <f t="shared" si="8"/>
        <v>42680.541666666664</v>
      </c>
    </row>
    <row r="126" spans="9:18" ht="15" customHeight="1">
      <c r="I126" s="63"/>
      <c r="M126" s="70"/>
      <c r="N126" s="63"/>
      <c r="O126" s="63"/>
      <c r="P126" s="73">
        <f t="shared" si="9"/>
        <v>42680.541666666664</v>
      </c>
      <c r="Q126" s="74">
        <v>42680.541666666664</v>
      </c>
      <c r="R126" s="75">
        <f t="shared" si="8"/>
        <v>42680.541666666664</v>
      </c>
    </row>
    <row r="127" spans="9:18" ht="15" customHeight="1">
      <c r="I127" s="63"/>
      <c r="M127" s="70"/>
      <c r="N127" s="63"/>
      <c r="O127" s="63"/>
      <c r="P127" s="73">
        <f t="shared" si="9"/>
        <v>42680.541666666664</v>
      </c>
      <c r="Q127" s="74">
        <v>42680.541666666664</v>
      </c>
      <c r="R127" s="75">
        <f t="shared" si="8"/>
        <v>42680.541666666664</v>
      </c>
    </row>
    <row r="128" spans="9:18" ht="15" customHeight="1">
      <c r="I128" s="63"/>
      <c r="M128" s="70"/>
      <c r="N128" s="63"/>
      <c r="O128" s="63"/>
      <c r="P128" s="73">
        <f t="shared" si="9"/>
        <v>42680.541666666664</v>
      </c>
      <c r="Q128" s="74">
        <v>42680.541666666664</v>
      </c>
      <c r="R128" s="75">
        <f t="shared" si="8"/>
        <v>42680.541666666664</v>
      </c>
    </row>
    <row r="129" spans="9:18" ht="15" customHeight="1">
      <c r="I129" s="63"/>
      <c r="M129" s="70"/>
      <c r="N129" s="63"/>
      <c r="O129" s="63"/>
      <c r="P129" s="73">
        <f t="shared" si="9"/>
        <v>42680.541666666664</v>
      </c>
      <c r="Q129" s="74">
        <v>42680.541666666664</v>
      </c>
      <c r="R129" s="75">
        <f t="shared" si="8"/>
        <v>42680.541666666664</v>
      </c>
    </row>
    <row r="130" spans="9:18" ht="15" customHeight="1">
      <c r="I130" s="63"/>
      <c r="M130" s="70"/>
      <c r="N130" s="63"/>
      <c r="O130" s="63"/>
      <c r="P130" s="73">
        <f t="shared" si="9"/>
        <v>42680.67013888889</v>
      </c>
      <c r="Q130" s="74">
        <v>42680.67013888889</v>
      </c>
      <c r="R130" s="75">
        <f t="shared" si="8"/>
        <v>42680.67013888889</v>
      </c>
    </row>
    <row r="131" spans="9:18" ht="15" customHeight="1">
      <c r="I131" s="63"/>
      <c r="M131" s="70"/>
      <c r="N131" s="63"/>
      <c r="O131" s="63"/>
      <c r="P131" s="73">
        <f t="shared" si="9"/>
        <v>42680.67013888889</v>
      </c>
      <c r="Q131" s="74">
        <v>42680.67013888889</v>
      </c>
      <c r="R131" s="75">
        <f t="shared" si="8"/>
        <v>42680.67013888889</v>
      </c>
    </row>
    <row r="132" spans="9:18" ht="15" customHeight="1">
      <c r="I132" s="63"/>
      <c r="M132" s="70"/>
      <c r="N132" s="63"/>
      <c r="O132" s="63"/>
      <c r="P132" s="73">
        <f t="shared" si="9"/>
        <v>42680.68402777778</v>
      </c>
      <c r="Q132" s="74">
        <v>42680.68402777778</v>
      </c>
      <c r="R132" s="75">
        <f t="shared" si="8"/>
        <v>42680.68402777778</v>
      </c>
    </row>
    <row r="133" spans="9:18" ht="15" customHeight="1">
      <c r="I133" s="63"/>
      <c r="M133" s="70"/>
      <c r="N133" s="63"/>
      <c r="O133" s="63"/>
      <c r="P133" s="73">
        <f t="shared" si="9"/>
        <v>42680.68402777778</v>
      </c>
      <c r="Q133" s="74">
        <v>42680.68402777778</v>
      </c>
      <c r="R133" s="75">
        <f t="shared" si="8"/>
        <v>42680.68402777778</v>
      </c>
    </row>
    <row r="134" spans="9:18" ht="15" customHeight="1">
      <c r="I134" s="63"/>
      <c r="M134" s="70"/>
      <c r="N134" s="63"/>
      <c r="O134" s="63"/>
      <c r="P134" s="73">
        <f t="shared" si="9"/>
        <v>42680.854166666664</v>
      </c>
      <c r="Q134" s="74">
        <v>42680.854166666664</v>
      </c>
      <c r="R134" s="75">
        <f t="shared" si="8"/>
        <v>42680.854166666664</v>
      </c>
    </row>
    <row r="135" spans="9:18" ht="15" customHeight="1">
      <c r="I135" s="63"/>
      <c r="M135" s="70"/>
      <c r="N135" s="63"/>
      <c r="O135" s="63"/>
      <c r="P135" s="73">
        <f t="shared" si="9"/>
        <v>42681.854166666664</v>
      </c>
      <c r="Q135" s="74">
        <v>42681.854166666664</v>
      </c>
      <c r="R135" s="75">
        <f t="shared" si="8"/>
        <v>42681.854166666664</v>
      </c>
    </row>
    <row r="136" spans="9:18" ht="15" customHeight="1">
      <c r="I136" s="63"/>
      <c r="M136" s="70"/>
      <c r="N136" s="63"/>
      <c r="O136" s="63"/>
      <c r="P136" s="73">
        <f t="shared" si="9"/>
        <v>42684.850694444445</v>
      </c>
      <c r="Q136" s="74">
        <v>42684.850694444445</v>
      </c>
      <c r="R136" s="75">
        <f t="shared" si="8"/>
        <v>42684.850694444445</v>
      </c>
    </row>
    <row r="137" spans="9:18" ht="15" customHeight="1">
      <c r="I137" s="63"/>
      <c r="M137" s="70"/>
      <c r="N137" s="63"/>
      <c r="O137" s="63"/>
      <c r="P137" s="73">
        <f t="shared" si="9"/>
        <v>42687.541666666664</v>
      </c>
      <c r="Q137" s="74">
        <v>42687.541666666664</v>
      </c>
      <c r="R137" s="75">
        <f t="shared" si="8"/>
        <v>42687.541666666664</v>
      </c>
    </row>
    <row r="138" spans="9:18" ht="15" customHeight="1">
      <c r="I138" s="63"/>
      <c r="M138" s="70"/>
      <c r="N138" s="63"/>
      <c r="O138" s="63"/>
      <c r="P138" s="73">
        <f t="shared" si="9"/>
        <v>42687.541666666664</v>
      </c>
      <c r="Q138" s="74">
        <v>42687.541666666664</v>
      </c>
      <c r="R138" s="75">
        <f t="shared" si="8"/>
        <v>42687.541666666664</v>
      </c>
    </row>
    <row r="139" spans="9:18" ht="15" customHeight="1">
      <c r="I139" s="63"/>
      <c r="M139" s="70"/>
      <c r="N139" s="63"/>
      <c r="O139" s="63"/>
      <c r="P139" s="73">
        <f t="shared" si="9"/>
        <v>42687.541666666664</v>
      </c>
      <c r="Q139" s="74">
        <v>42687.541666666664</v>
      </c>
      <c r="R139" s="75">
        <f t="shared" si="8"/>
        <v>42687.541666666664</v>
      </c>
    </row>
    <row r="140" spans="9:18" ht="15" customHeight="1">
      <c r="I140" s="63"/>
      <c r="M140" s="70"/>
      <c r="N140" s="63"/>
      <c r="O140" s="63"/>
      <c r="P140" s="73">
        <f t="shared" si="9"/>
        <v>42687.541666666664</v>
      </c>
      <c r="Q140" s="74">
        <v>42687.541666666664</v>
      </c>
      <c r="R140" s="75">
        <f t="shared" si="8"/>
        <v>42687.541666666664</v>
      </c>
    </row>
    <row r="141" spans="9:18" ht="15" customHeight="1">
      <c r="I141" s="63"/>
      <c r="M141" s="63"/>
      <c r="N141" s="63"/>
      <c r="O141" s="63"/>
      <c r="P141" s="73">
        <f t="shared" si="9"/>
        <v>42687.541666666664</v>
      </c>
      <c r="Q141" s="74">
        <v>42687.541666666664</v>
      </c>
      <c r="R141" s="75">
        <f t="shared" si="8"/>
        <v>42687.541666666664</v>
      </c>
    </row>
    <row r="142" spans="9:18" ht="15" customHeight="1">
      <c r="I142" s="63"/>
      <c r="M142" s="63"/>
      <c r="N142" s="63"/>
      <c r="O142" s="63"/>
      <c r="P142" s="73">
        <f t="shared" si="9"/>
        <v>42687.541666666664</v>
      </c>
      <c r="Q142" s="74">
        <v>42687.541666666664</v>
      </c>
      <c r="R142" s="75">
        <f t="shared" si="8"/>
        <v>42687.541666666664</v>
      </c>
    </row>
    <row r="143" spans="9:18" ht="15" customHeight="1">
      <c r="I143" s="63"/>
      <c r="M143" s="63"/>
      <c r="N143" s="63"/>
      <c r="O143" s="63"/>
      <c r="P143" s="73">
        <f t="shared" si="9"/>
        <v>42687.541666666664</v>
      </c>
      <c r="Q143" s="74">
        <v>42687.541666666664</v>
      </c>
      <c r="R143" s="75">
        <f t="shared" si="8"/>
        <v>42687.541666666664</v>
      </c>
    </row>
    <row r="144" spans="9:18" ht="15" customHeight="1">
      <c r="I144" s="63"/>
      <c r="M144" s="63"/>
      <c r="N144" s="63"/>
      <c r="O144" s="63"/>
      <c r="P144" s="73">
        <f t="shared" si="9"/>
        <v>42687.541666666664</v>
      </c>
      <c r="Q144" s="74">
        <v>42687.541666666664</v>
      </c>
      <c r="R144" s="75">
        <f t="shared" si="8"/>
        <v>42687.541666666664</v>
      </c>
    </row>
    <row r="145" spans="9:18" ht="15" customHeight="1">
      <c r="I145" s="63"/>
      <c r="M145" s="63"/>
      <c r="N145" s="63"/>
      <c r="O145" s="63"/>
      <c r="P145" s="73">
        <f aca="true" t="shared" si="10" ref="P145:P151">Q145</f>
        <v>42687.67013888889</v>
      </c>
      <c r="Q145" s="74">
        <v>42687.67013888889</v>
      </c>
      <c r="R145" s="75">
        <f aca="true" t="shared" si="11" ref="R145:R151">IF(M$2&gt;0,Q145+N$2,Q145-N$2)</f>
        <v>42687.67013888889</v>
      </c>
    </row>
    <row r="146" spans="16:18" ht="15" customHeight="1">
      <c r="P146" s="73">
        <f t="shared" si="10"/>
        <v>42687.68402777778</v>
      </c>
      <c r="Q146" s="74">
        <v>42687.68402777778</v>
      </c>
      <c r="R146" s="75">
        <f t="shared" si="11"/>
        <v>42687.68402777778</v>
      </c>
    </row>
    <row r="147" spans="16:18" ht="15" customHeight="1">
      <c r="P147" s="73">
        <f t="shared" si="10"/>
        <v>42687.68402777778</v>
      </c>
      <c r="Q147" s="74">
        <v>42687.68402777778</v>
      </c>
      <c r="R147" s="75">
        <f t="shared" si="11"/>
        <v>42687.68402777778</v>
      </c>
    </row>
    <row r="148" spans="16:18" ht="15" customHeight="1">
      <c r="P148" s="73">
        <f t="shared" si="10"/>
        <v>42687.854166666664</v>
      </c>
      <c r="Q148" s="74">
        <v>42687.854166666664</v>
      </c>
      <c r="R148" s="75">
        <f t="shared" si="11"/>
        <v>42687.854166666664</v>
      </c>
    </row>
    <row r="149" spans="16:18" ht="15" customHeight="1">
      <c r="P149" s="73">
        <f t="shared" si="10"/>
        <v>42688.854166666664</v>
      </c>
      <c r="Q149" s="74">
        <v>42688.854166666664</v>
      </c>
      <c r="R149" s="75">
        <f t="shared" si="11"/>
        <v>42688.854166666664</v>
      </c>
    </row>
    <row r="150" spans="16:18" ht="15" customHeight="1">
      <c r="P150" s="73">
        <f t="shared" si="10"/>
        <v>42691.850694444445</v>
      </c>
      <c r="Q150" s="74">
        <v>42691.850694444445</v>
      </c>
      <c r="R150" s="75">
        <f t="shared" si="11"/>
        <v>42691.850694444445</v>
      </c>
    </row>
    <row r="151" spans="16:18" ht="15" customHeight="1">
      <c r="P151" s="73">
        <f t="shared" si="10"/>
        <v>42694.541666666664</v>
      </c>
      <c r="Q151" s="74">
        <v>42694.541666666664</v>
      </c>
      <c r="R151" s="75">
        <f t="shared" si="11"/>
        <v>42694.541666666664</v>
      </c>
    </row>
    <row r="152" spans="16:18" ht="15" customHeight="1">
      <c r="P152" s="73">
        <f aca="true" t="shared" si="12" ref="P152:P215">Q152</f>
        <v>42694.541666666664</v>
      </c>
      <c r="Q152" s="74">
        <v>42694.541666666664</v>
      </c>
      <c r="R152" s="75">
        <f aca="true" t="shared" si="13" ref="R152:R215">IF(M$2&gt;0,Q152+N$2,Q152-N$2)</f>
        <v>42694.541666666664</v>
      </c>
    </row>
    <row r="153" spans="16:18" ht="15" customHeight="1">
      <c r="P153" s="73">
        <f t="shared" si="12"/>
        <v>42694.541666666664</v>
      </c>
      <c r="Q153" s="74">
        <v>42694.541666666664</v>
      </c>
      <c r="R153" s="75">
        <f t="shared" si="13"/>
        <v>42694.541666666664</v>
      </c>
    </row>
    <row r="154" spans="16:18" ht="15" customHeight="1">
      <c r="P154" s="73">
        <f t="shared" si="12"/>
        <v>42694.541666666664</v>
      </c>
      <c r="Q154" s="74">
        <v>42694.541666666664</v>
      </c>
      <c r="R154" s="75">
        <f t="shared" si="13"/>
        <v>42694.541666666664</v>
      </c>
    </row>
    <row r="155" spans="16:18" ht="15" customHeight="1">
      <c r="P155" s="73">
        <f t="shared" si="12"/>
        <v>42694.541666666664</v>
      </c>
      <c r="Q155" s="74">
        <v>42694.541666666664</v>
      </c>
      <c r="R155" s="75">
        <f t="shared" si="13"/>
        <v>42694.541666666664</v>
      </c>
    </row>
    <row r="156" spans="16:18" ht="15" customHeight="1">
      <c r="P156" s="73">
        <f t="shared" si="12"/>
        <v>42694.541666666664</v>
      </c>
      <c r="Q156" s="74">
        <v>42694.541666666664</v>
      </c>
      <c r="R156" s="75">
        <f t="shared" si="13"/>
        <v>42694.541666666664</v>
      </c>
    </row>
    <row r="157" spans="16:18" ht="15" customHeight="1">
      <c r="P157" s="73">
        <f t="shared" si="12"/>
        <v>42694.541666666664</v>
      </c>
      <c r="Q157" s="74">
        <v>42694.541666666664</v>
      </c>
      <c r="R157" s="75">
        <f t="shared" si="13"/>
        <v>42694.541666666664</v>
      </c>
    </row>
    <row r="158" spans="16:18" ht="15" customHeight="1">
      <c r="P158" s="73">
        <f t="shared" si="12"/>
        <v>42694.541666666664</v>
      </c>
      <c r="Q158" s="74">
        <v>42694.541666666664</v>
      </c>
      <c r="R158" s="75">
        <f t="shared" si="13"/>
        <v>42694.541666666664</v>
      </c>
    </row>
    <row r="159" spans="16:18" ht="15" customHeight="1">
      <c r="P159" s="73">
        <f t="shared" si="12"/>
        <v>42694.67013888889</v>
      </c>
      <c r="Q159" s="74">
        <v>42694.67013888889</v>
      </c>
      <c r="R159" s="75">
        <f t="shared" si="13"/>
        <v>42694.67013888889</v>
      </c>
    </row>
    <row r="160" spans="16:18" ht="15" customHeight="1">
      <c r="P160" s="73">
        <f t="shared" si="12"/>
        <v>42694.68402777778</v>
      </c>
      <c r="Q160" s="74">
        <v>42694.68402777778</v>
      </c>
      <c r="R160" s="75">
        <f t="shared" si="13"/>
        <v>42694.68402777778</v>
      </c>
    </row>
    <row r="161" spans="16:18" ht="15" customHeight="1">
      <c r="P161" s="73">
        <f t="shared" si="12"/>
        <v>42694.68402777778</v>
      </c>
      <c r="Q161" s="74">
        <v>42694.68402777778</v>
      </c>
      <c r="R161" s="75">
        <f t="shared" si="13"/>
        <v>42694.68402777778</v>
      </c>
    </row>
    <row r="162" spans="16:18" ht="15" customHeight="1">
      <c r="P162" s="73">
        <f t="shared" si="12"/>
        <v>42694.854166666664</v>
      </c>
      <c r="Q162" s="74">
        <v>42694.854166666664</v>
      </c>
      <c r="R162" s="75">
        <f t="shared" si="13"/>
        <v>42694.854166666664</v>
      </c>
    </row>
    <row r="163" spans="16:18" ht="15" customHeight="1">
      <c r="P163" s="73">
        <f t="shared" si="12"/>
        <v>42695.854166666664</v>
      </c>
      <c r="Q163" s="74">
        <v>42695.854166666664</v>
      </c>
      <c r="R163" s="75">
        <f t="shared" si="13"/>
        <v>42695.854166666664</v>
      </c>
    </row>
    <row r="164" spans="16:18" ht="15" customHeight="1">
      <c r="P164" s="73">
        <f t="shared" si="12"/>
        <v>42698.520833333336</v>
      </c>
      <c r="Q164" s="74">
        <v>42698.520833333336</v>
      </c>
      <c r="R164" s="75">
        <f t="shared" si="13"/>
        <v>42698.520833333336</v>
      </c>
    </row>
    <row r="165" spans="16:18" ht="15" customHeight="1">
      <c r="P165" s="73">
        <f t="shared" si="12"/>
        <v>42698.6875</v>
      </c>
      <c r="Q165" s="74">
        <v>42698.6875</v>
      </c>
      <c r="R165" s="75">
        <f t="shared" si="13"/>
        <v>42698.6875</v>
      </c>
    </row>
    <row r="166" spans="16:18" ht="15" customHeight="1">
      <c r="P166" s="73">
        <f t="shared" si="12"/>
        <v>42698.854166666664</v>
      </c>
      <c r="Q166" s="74">
        <v>42698.854166666664</v>
      </c>
      <c r="R166" s="75">
        <f t="shared" si="13"/>
        <v>42698.854166666664</v>
      </c>
    </row>
    <row r="167" spans="16:18" ht="15" customHeight="1">
      <c r="P167" s="73">
        <f t="shared" si="12"/>
        <v>42701.541666666664</v>
      </c>
      <c r="Q167" s="74">
        <v>42701.541666666664</v>
      </c>
      <c r="R167" s="75">
        <f t="shared" si="13"/>
        <v>42701.541666666664</v>
      </c>
    </row>
    <row r="168" spans="16:18" ht="15" customHeight="1">
      <c r="P168" s="73">
        <f t="shared" si="12"/>
        <v>42701.541666666664</v>
      </c>
      <c r="Q168" s="74">
        <v>42701.541666666664</v>
      </c>
      <c r="R168" s="75">
        <f t="shared" si="13"/>
        <v>42701.541666666664</v>
      </c>
    </row>
    <row r="169" spans="16:18" ht="15" customHeight="1">
      <c r="P169" s="73">
        <f t="shared" si="12"/>
        <v>42701.541666666664</v>
      </c>
      <c r="Q169" s="74">
        <v>42701.541666666664</v>
      </c>
      <c r="R169" s="75">
        <f t="shared" si="13"/>
        <v>42701.541666666664</v>
      </c>
    </row>
    <row r="170" spans="16:18" ht="15" customHeight="1">
      <c r="P170" s="73">
        <f t="shared" si="12"/>
        <v>42701.541666666664</v>
      </c>
      <c r="Q170" s="74">
        <v>42701.541666666664</v>
      </c>
      <c r="R170" s="75">
        <f t="shared" si="13"/>
        <v>42701.541666666664</v>
      </c>
    </row>
    <row r="171" spans="16:18" ht="15" customHeight="1">
      <c r="P171" s="73">
        <f t="shared" si="12"/>
        <v>42701.541666666664</v>
      </c>
      <c r="Q171" s="74">
        <v>42701.541666666664</v>
      </c>
      <c r="R171" s="75">
        <f t="shared" si="13"/>
        <v>42701.541666666664</v>
      </c>
    </row>
    <row r="172" spans="16:18" ht="15" customHeight="1">
      <c r="P172" s="73">
        <f t="shared" si="12"/>
        <v>42701.541666666664</v>
      </c>
      <c r="Q172" s="74">
        <v>42701.541666666664</v>
      </c>
      <c r="R172" s="75">
        <f t="shared" si="13"/>
        <v>42701.541666666664</v>
      </c>
    </row>
    <row r="173" spans="16:18" ht="15" customHeight="1">
      <c r="P173" s="73">
        <f t="shared" si="12"/>
        <v>42701.541666666664</v>
      </c>
      <c r="Q173" s="74">
        <v>42701.541666666664</v>
      </c>
      <c r="R173" s="75">
        <f t="shared" si="13"/>
        <v>42701.541666666664</v>
      </c>
    </row>
    <row r="174" spans="16:18" ht="15" customHeight="1">
      <c r="P174" s="73">
        <f t="shared" si="12"/>
        <v>42701.541666666664</v>
      </c>
      <c r="Q174" s="74">
        <v>42701.541666666664</v>
      </c>
      <c r="R174" s="75">
        <f t="shared" si="13"/>
        <v>42701.541666666664</v>
      </c>
    </row>
    <row r="175" spans="16:18" ht="15" customHeight="1">
      <c r="P175" s="73">
        <f t="shared" si="12"/>
        <v>42701.67013888889</v>
      </c>
      <c r="Q175" s="74">
        <v>42701.67013888889</v>
      </c>
      <c r="R175" s="75">
        <f t="shared" si="13"/>
        <v>42701.67013888889</v>
      </c>
    </row>
    <row r="176" spans="16:18" ht="15" customHeight="1">
      <c r="P176" s="73">
        <f t="shared" si="12"/>
        <v>42701.68402777778</v>
      </c>
      <c r="Q176" s="74">
        <v>42701.68402777778</v>
      </c>
      <c r="R176" s="75">
        <f t="shared" si="13"/>
        <v>42701.68402777778</v>
      </c>
    </row>
    <row r="177" spans="16:18" ht="15" customHeight="1">
      <c r="P177" s="73">
        <f t="shared" si="12"/>
        <v>42701.68402777778</v>
      </c>
      <c r="Q177" s="74">
        <v>42701.68402777778</v>
      </c>
      <c r="R177" s="75">
        <f t="shared" si="13"/>
        <v>42701.68402777778</v>
      </c>
    </row>
    <row r="178" spans="16:18" ht="15" customHeight="1">
      <c r="P178" s="73">
        <f t="shared" si="12"/>
        <v>42701.854166666664</v>
      </c>
      <c r="Q178" s="74">
        <v>42701.854166666664</v>
      </c>
      <c r="R178" s="75">
        <f t="shared" si="13"/>
        <v>42701.854166666664</v>
      </c>
    </row>
    <row r="179" spans="16:18" ht="15" customHeight="1">
      <c r="P179" s="73">
        <f t="shared" si="12"/>
        <v>42702.854166666664</v>
      </c>
      <c r="Q179" s="74">
        <v>42702.854166666664</v>
      </c>
      <c r="R179" s="75">
        <f t="shared" si="13"/>
        <v>42702.854166666664</v>
      </c>
    </row>
    <row r="180" spans="16:18" ht="15" customHeight="1">
      <c r="P180" s="73">
        <f t="shared" si="12"/>
        <v>42705.850694444445</v>
      </c>
      <c r="Q180" s="74">
        <v>42705.850694444445</v>
      </c>
      <c r="R180" s="75">
        <f t="shared" si="13"/>
        <v>42705.850694444445</v>
      </c>
    </row>
    <row r="181" spans="16:18" ht="15" customHeight="1">
      <c r="P181" s="73">
        <f t="shared" si="12"/>
        <v>42708.541666666664</v>
      </c>
      <c r="Q181" s="74">
        <v>42708.541666666664</v>
      </c>
      <c r="R181" s="75">
        <f t="shared" si="13"/>
        <v>42708.541666666664</v>
      </c>
    </row>
    <row r="182" spans="16:18" ht="15" customHeight="1">
      <c r="P182" s="73">
        <f t="shared" si="12"/>
        <v>42708.541666666664</v>
      </c>
      <c r="Q182" s="74">
        <v>42708.541666666664</v>
      </c>
      <c r="R182" s="75">
        <f t="shared" si="13"/>
        <v>42708.541666666664</v>
      </c>
    </row>
    <row r="183" spans="16:18" ht="15" customHeight="1">
      <c r="P183" s="73">
        <f t="shared" si="12"/>
        <v>42708.541666666664</v>
      </c>
      <c r="Q183" s="74">
        <v>42708.541666666664</v>
      </c>
      <c r="R183" s="75">
        <f t="shared" si="13"/>
        <v>42708.541666666664</v>
      </c>
    </row>
    <row r="184" spans="16:18" ht="15" customHeight="1">
      <c r="P184" s="73">
        <f t="shared" si="12"/>
        <v>42708.541666666664</v>
      </c>
      <c r="Q184" s="74">
        <v>42708.541666666664</v>
      </c>
      <c r="R184" s="75">
        <f t="shared" si="13"/>
        <v>42708.541666666664</v>
      </c>
    </row>
    <row r="185" spans="16:18" ht="15" customHeight="1">
      <c r="P185" s="73">
        <f t="shared" si="12"/>
        <v>42708.541666666664</v>
      </c>
      <c r="Q185" s="74">
        <v>42708.541666666664</v>
      </c>
      <c r="R185" s="75">
        <f t="shared" si="13"/>
        <v>42708.541666666664</v>
      </c>
    </row>
    <row r="186" spans="16:18" ht="15" customHeight="1">
      <c r="P186" s="73">
        <f t="shared" si="12"/>
        <v>42708.541666666664</v>
      </c>
      <c r="Q186" s="74">
        <v>42708.541666666664</v>
      </c>
      <c r="R186" s="75">
        <f t="shared" si="13"/>
        <v>42708.541666666664</v>
      </c>
    </row>
    <row r="187" spans="16:18" ht="15" customHeight="1">
      <c r="P187" s="73">
        <f t="shared" si="12"/>
        <v>42708.541666666664</v>
      </c>
      <c r="Q187" s="74">
        <v>42708.541666666664</v>
      </c>
      <c r="R187" s="75">
        <f t="shared" si="13"/>
        <v>42708.541666666664</v>
      </c>
    </row>
    <row r="188" spans="16:18" ht="15" customHeight="1">
      <c r="P188" s="73">
        <f t="shared" si="12"/>
        <v>42708.541666666664</v>
      </c>
      <c r="Q188" s="74">
        <v>42708.541666666664</v>
      </c>
      <c r="R188" s="75">
        <f t="shared" si="13"/>
        <v>42708.541666666664</v>
      </c>
    </row>
    <row r="189" spans="16:18" ht="15" customHeight="1">
      <c r="P189" s="73">
        <f t="shared" si="12"/>
        <v>42708.67013888889</v>
      </c>
      <c r="Q189" s="74">
        <v>42708.67013888889</v>
      </c>
      <c r="R189" s="75">
        <f t="shared" si="13"/>
        <v>42708.67013888889</v>
      </c>
    </row>
    <row r="190" spans="16:18" ht="15" customHeight="1">
      <c r="P190" s="73">
        <f t="shared" si="12"/>
        <v>42708.68402777778</v>
      </c>
      <c r="Q190" s="74">
        <v>42708.68402777778</v>
      </c>
      <c r="R190" s="75">
        <f t="shared" si="13"/>
        <v>42708.68402777778</v>
      </c>
    </row>
    <row r="191" spans="16:18" ht="15" customHeight="1">
      <c r="P191" s="73">
        <f t="shared" si="12"/>
        <v>42708.68402777778</v>
      </c>
      <c r="Q191" s="74">
        <v>42708.68402777778</v>
      </c>
      <c r="R191" s="75">
        <f t="shared" si="13"/>
        <v>42708.68402777778</v>
      </c>
    </row>
    <row r="192" spans="16:18" ht="15" customHeight="1">
      <c r="P192" s="73">
        <f t="shared" si="12"/>
        <v>42708.68402777778</v>
      </c>
      <c r="Q192" s="74">
        <v>42708.68402777778</v>
      </c>
      <c r="R192" s="75">
        <f t="shared" si="13"/>
        <v>42708.68402777778</v>
      </c>
    </row>
    <row r="193" spans="16:18" ht="15" customHeight="1">
      <c r="P193" s="73">
        <f t="shared" si="12"/>
        <v>42708.854166666664</v>
      </c>
      <c r="Q193" s="74">
        <v>42708.854166666664</v>
      </c>
      <c r="R193" s="75">
        <f t="shared" si="13"/>
        <v>42708.854166666664</v>
      </c>
    </row>
    <row r="194" spans="16:18" ht="15" customHeight="1">
      <c r="P194" s="73">
        <f t="shared" si="12"/>
        <v>42709.854166666664</v>
      </c>
      <c r="Q194" s="74">
        <v>42709.854166666664</v>
      </c>
      <c r="R194" s="75">
        <f t="shared" si="13"/>
        <v>42709.854166666664</v>
      </c>
    </row>
    <row r="195" spans="16:18" ht="15" customHeight="1">
      <c r="P195" s="73">
        <f t="shared" si="12"/>
        <v>42712.850694444445</v>
      </c>
      <c r="Q195" s="74">
        <v>42712.850694444445</v>
      </c>
      <c r="R195" s="75">
        <f t="shared" si="13"/>
        <v>42712.850694444445</v>
      </c>
    </row>
    <row r="196" spans="16:18" ht="15" customHeight="1">
      <c r="P196" s="73">
        <f t="shared" si="12"/>
        <v>42715.541666666664</v>
      </c>
      <c r="Q196" s="74">
        <v>42715.541666666664</v>
      </c>
      <c r="R196" s="75">
        <f t="shared" si="13"/>
        <v>42715.541666666664</v>
      </c>
    </row>
    <row r="197" spans="16:18" ht="15" customHeight="1">
      <c r="P197" s="73">
        <f t="shared" si="12"/>
        <v>42715.541666666664</v>
      </c>
      <c r="Q197" s="74">
        <v>42715.541666666664</v>
      </c>
      <c r="R197" s="75">
        <f t="shared" si="13"/>
        <v>42715.541666666664</v>
      </c>
    </row>
    <row r="198" spans="16:18" ht="15" customHeight="1">
      <c r="P198" s="73">
        <f t="shared" si="12"/>
        <v>42715.541666666664</v>
      </c>
      <c r="Q198" s="74">
        <v>42715.541666666664</v>
      </c>
      <c r="R198" s="75">
        <f t="shared" si="13"/>
        <v>42715.541666666664</v>
      </c>
    </row>
    <row r="199" spans="16:18" ht="15" customHeight="1">
      <c r="P199" s="73">
        <f t="shared" si="12"/>
        <v>42715.541666666664</v>
      </c>
      <c r="Q199" s="74">
        <v>42715.541666666664</v>
      </c>
      <c r="R199" s="75">
        <f t="shared" si="13"/>
        <v>42715.541666666664</v>
      </c>
    </row>
    <row r="200" spans="16:18" ht="15" customHeight="1">
      <c r="P200" s="73">
        <f t="shared" si="12"/>
        <v>42715.541666666664</v>
      </c>
      <c r="Q200" s="74">
        <v>42715.541666666664</v>
      </c>
      <c r="R200" s="75">
        <f t="shared" si="13"/>
        <v>42715.541666666664</v>
      </c>
    </row>
    <row r="201" spans="16:18" ht="15" customHeight="1">
      <c r="P201" s="73">
        <f t="shared" si="12"/>
        <v>42715.541666666664</v>
      </c>
      <c r="Q201" s="74">
        <v>42715.541666666664</v>
      </c>
      <c r="R201" s="75">
        <f t="shared" si="13"/>
        <v>42715.541666666664</v>
      </c>
    </row>
    <row r="202" spans="16:18" ht="15" customHeight="1">
      <c r="P202" s="73">
        <f t="shared" si="12"/>
        <v>42715.541666666664</v>
      </c>
      <c r="Q202" s="74">
        <v>42715.541666666664</v>
      </c>
      <c r="R202" s="75">
        <f t="shared" si="13"/>
        <v>42715.541666666664</v>
      </c>
    </row>
    <row r="203" spans="16:18" ht="15" customHeight="1">
      <c r="P203" s="73">
        <f t="shared" si="12"/>
        <v>42715.541666666664</v>
      </c>
      <c r="Q203" s="74">
        <v>42715.541666666664</v>
      </c>
      <c r="R203" s="75">
        <f t="shared" si="13"/>
        <v>42715.541666666664</v>
      </c>
    </row>
    <row r="204" spans="16:18" ht="15" customHeight="1">
      <c r="P204" s="73">
        <f t="shared" si="12"/>
        <v>42715.541666666664</v>
      </c>
      <c r="Q204" s="74">
        <v>42715.541666666664</v>
      </c>
      <c r="R204" s="75">
        <f t="shared" si="13"/>
        <v>42715.541666666664</v>
      </c>
    </row>
    <row r="205" spans="16:18" ht="15" customHeight="1">
      <c r="P205" s="73">
        <f t="shared" si="12"/>
        <v>42715.541666666664</v>
      </c>
      <c r="Q205" s="74">
        <v>42715.541666666664</v>
      </c>
      <c r="R205" s="75">
        <f t="shared" si="13"/>
        <v>42715.541666666664</v>
      </c>
    </row>
    <row r="206" spans="16:18" ht="15" customHeight="1">
      <c r="P206" s="73">
        <f t="shared" si="12"/>
        <v>42715.67013888889</v>
      </c>
      <c r="Q206" s="74">
        <v>42715.67013888889</v>
      </c>
      <c r="R206" s="75">
        <f t="shared" si="13"/>
        <v>42715.67013888889</v>
      </c>
    </row>
    <row r="207" spans="16:18" ht="15" customHeight="1">
      <c r="P207" s="73">
        <f t="shared" si="12"/>
        <v>42715.68402777778</v>
      </c>
      <c r="Q207" s="74">
        <v>42715.68402777778</v>
      </c>
      <c r="R207" s="75">
        <f t="shared" si="13"/>
        <v>42715.68402777778</v>
      </c>
    </row>
    <row r="208" spans="16:18" ht="15" customHeight="1">
      <c r="P208" s="73">
        <f t="shared" si="12"/>
        <v>42715.68402777778</v>
      </c>
      <c r="Q208" s="74">
        <v>42715.68402777778</v>
      </c>
      <c r="R208" s="75">
        <f t="shared" si="13"/>
        <v>42715.68402777778</v>
      </c>
    </row>
    <row r="209" spans="16:18" ht="15" customHeight="1">
      <c r="P209" s="73">
        <f t="shared" si="12"/>
        <v>42715.854166666664</v>
      </c>
      <c r="Q209" s="74">
        <v>42715.854166666664</v>
      </c>
      <c r="R209" s="75">
        <f t="shared" si="13"/>
        <v>42715.854166666664</v>
      </c>
    </row>
    <row r="210" spans="16:18" ht="15" customHeight="1">
      <c r="P210" s="73">
        <f t="shared" si="12"/>
        <v>42716.854166666664</v>
      </c>
      <c r="Q210" s="74">
        <v>42716.854166666664</v>
      </c>
      <c r="R210" s="75">
        <f t="shared" si="13"/>
        <v>42716.854166666664</v>
      </c>
    </row>
    <row r="211" spans="16:18" ht="15" customHeight="1">
      <c r="P211" s="73">
        <f t="shared" si="12"/>
        <v>42719.850694444445</v>
      </c>
      <c r="Q211" s="74">
        <v>42719.850694444445</v>
      </c>
      <c r="R211" s="75">
        <f t="shared" si="13"/>
        <v>42719.850694444445</v>
      </c>
    </row>
    <row r="212" spans="16:18" ht="15" customHeight="1">
      <c r="P212" s="73">
        <f t="shared" si="12"/>
        <v>42721.850694444445</v>
      </c>
      <c r="Q212" s="74">
        <v>42721.850694444445</v>
      </c>
      <c r="R212" s="75">
        <f t="shared" si="13"/>
        <v>42721.850694444445</v>
      </c>
    </row>
    <row r="213" spans="16:18" ht="15" customHeight="1">
      <c r="P213" s="73">
        <f t="shared" si="12"/>
        <v>42722.541666666664</v>
      </c>
      <c r="Q213" s="74">
        <v>42722.541666666664</v>
      </c>
      <c r="R213" s="75">
        <f t="shared" si="13"/>
        <v>42722.541666666664</v>
      </c>
    </row>
    <row r="214" spans="16:18" ht="15" customHeight="1">
      <c r="P214" s="73">
        <f t="shared" si="12"/>
        <v>42722.541666666664</v>
      </c>
      <c r="Q214" s="74">
        <v>42722.541666666664</v>
      </c>
      <c r="R214" s="75">
        <f t="shared" si="13"/>
        <v>42722.541666666664</v>
      </c>
    </row>
    <row r="215" spans="16:18" ht="15" customHeight="1">
      <c r="P215" s="73">
        <f t="shared" si="12"/>
        <v>42722.541666666664</v>
      </c>
      <c r="Q215" s="74">
        <v>42722.541666666664</v>
      </c>
      <c r="R215" s="75">
        <f t="shared" si="13"/>
        <v>42722.541666666664</v>
      </c>
    </row>
    <row r="216" spans="16:18" ht="15" customHeight="1">
      <c r="P216" s="73">
        <f aca="true" t="shared" si="14" ref="P216:P258">Q216</f>
        <v>42722.541666666664</v>
      </c>
      <c r="Q216" s="74">
        <v>42722.541666666664</v>
      </c>
      <c r="R216" s="75">
        <f aca="true" t="shared" si="15" ref="R216:R258">IF(M$2&gt;0,Q216+N$2,Q216-N$2)</f>
        <v>42722.541666666664</v>
      </c>
    </row>
    <row r="217" spans="16:18" ht="15" customHeight="1">
      <c r="P217" s="73">
        <f t="shared" si="14"/>
        <v>42722.541666666664</v>
      </c>
      <c r="Q217" s="74">
        <v>42722.541666666664</v>
      </c>
      <c r="R217" s="75">
        <f t="shared" si="15"/>
        <v>42722.541666666664</v>
      </c>
    </row>
    <row r="218" spans="16:18" ht="15" customHeight="1">
      <c r="P218" s="73">
        <f t="shared" si="14"/>
        <v>42722.541666666664</v>
      </c>
      <c r="Q218" s="74">
        <v>42722.541666666664</v>
      </c>
      <c r="R218" s="75">
        <f t="shared" si="15"/>
        <v>42722.541666666664</v>
      </c>
    </row>
    <row r="219" spans="16:18" ht="15" customHeight="1">
      <c r="P219" s="73">
        <f t="shared" si="14"/>
        <v>42722.541666666664</v>
      </c>
      <c r="Q219" s="74">
        <v>42722.541666666664</v>
      </c>
      <c r="R219" s="75">
        <f t="shared" si="15"/>
        <v>42722.541666666664</v>
      </c>
    </row>
    <row r="220" spans="16:18" ht="15" customHeight="1">
      <c r="P220" s="73">
        <f t="shared" si="14"/>
        <v>42722.541666666664</v>
      </c>
      <c r="Q220" s="74">
        <v>42722.541666666664</v>
      </c>
      <c r="R220" s="75">
        <f t="shared" si="15"/>
        <v>42722.541666666664</v>
      </c>
    </row>
    <row r="221" spans="16:18" ht="15" customHeight="1">
      <c r="P221" s="73">
        <f t="shared" si="14"/>
        <v>42722.67013888889</v>
      </c>
      <c r="Q221" s="74">
        <v>42722.67013888889</v>
      </c>
      <c r="R221" s="75">
        <f t="shared" si="15"/>
        <v>42722.67013888889</v>
      </c>
    </row>
    <row r="222" spans="16:18" ht="15" customHeight="1">
      <c r="P222" s="73">
        <f t="shared" si="14"/>
        <v>42722.67013888889</v>
      </c>
      <c r="Q222" s="74">
        <v>42722.67013888889</v>
      </c>
      <c r="R222" s="75">
        <f t="shared" si="15"/>
        <v>42722.67013888889</v>
      </c>
    </row>
    <row r="223" spans="16:18" ht="15" customHeight="1">
      <c r="P223" s="73">
        <f t="shared" si="14"/>
        <v>42722.68402777778</v>
      </c>
      <c r="Q223" s="74">
        <v>42722.68402777778</v>
      </c>
      <c r="R223" s="75">
        <f t="shared" si="15"/>
        <v>42722.68402777778</v>
      </c>
    </row>
    <row r="224" spans="16:18" ht="15" customHeight="1">
      <c r="P224" s="73">
        <f t="shared" si="14"/>
        <v>42722.68402777778</v>
      </c>
      <c r="Q224" s="74">
        <v>42722.68402777778</v>
      </c>
      <c r="R224" s="75">
        <f t="shared" si="15"/>
        <v>42722.68402777778</v>
      </c>
    </row>
    <row r="225" spans="16:18" ht="15" customHeight="1">
      <c r="P225" s="73">
        <f t="shared" si="14"/>
        <v>42722.854166666664</v>
      </c>
      <c r="Q225" s="74">
        <v>42722.854166666664</v>
      </c>
      <c r="R225" s="75">
        <f t="shared" si="15"/>
        <v>42722.854166666664</v>
      </c>
    </row>
    <row r="226" spans="16:18" ht="15" customHeight="1">
      <c r="P226" s="73">
        <f t="shared" si="14"/>
        <v>42723.854166666664</v>
      </c>
      <c r="Q226" s="74">
        <v>42723.854166666664</v>
      </c>
      <c r="R226" s="75">
        <f t="shared" si="15"/>
        <v>42723.854166666664</v>
      </c>
    </row>
    <row r="227" spans="16:18" ht="15" customHeight="1">
      <c r="P227" s="73">
        <f t="shared" si="14"/>
        <v>42726.850694444445</v>
      </c>
      <c r="Q227" s="74">
        <v>42726.850694444445</v>
      </c>
      <c r="R227" s="75">
        <f t="shared" si="15"/>
        <v>42726.850694444445</v>
      </c>
    </row>
    <row r="228" spans="16:18" ht="15" customHeight="1">
      <c r="P228" s="73">
        <f t="shared" si="14"/>
        <v>42728.541666666664</v>
      </c>
      <c r="Q228" s="74">
        <v>42728.541666666664</v>
      </c>
      <c r="R228" s="75">
        <f t="shared" si="15"/>
        <v>42728.541666666664</v>
      </c>
    </row>
    <row r="229" spans="16:18" ht="15" customHeight="1">
      <c r="P229" s="73">
        <f t="shared" si="14"/>
        <v>42728.541666666664</v>
      </c>
      <c r="Q229" s="74">
        <v>42728.541666666664</v>
      </c>
      <c r="R229" s="75">
        <f t="shared" si="15"/>
        <v>42728.541666666664</v>
      </c>
    </row>
    <row r="230" spans="16:18" ht="15" customHeight="1">
      <c r="P230" s="73">
        <f t="shared" si="14"/>
        <v>42728.541666666664</v>
      </c>
      <c r="Q230" s="74">
        <v>42728.541666666664</v>
      </c>
      <c r="R230" s="75">
        <f t="shared" si="15"/>
        <v>42728.541666666664</v>
      </c>
    </row>
    <row r="231" spans="16:18" ht="15" customHeight="1">
      <c r="P231" s="73">
        <f t="shared" si="14"/>
        <v>42728.541666666664</v>
      </c>
      <c r="Q231" s="74">
        <v>42728.541666666664</v>
      </c>
      <c r="R231" s="75">
        <f t="shared" si="15"/>
        <v>42728.541666666664</v>
      </c>
    </row>
    <row r="232" spans="16:18" ht="15" customHeight="1">
      <c r="P232" s="73">
        <f t="shared" si="14"/>
        <v>42728.541666666664</v>
      </c>
      <c r="Q232" s="74">
        <v>42728.541666666664</v>
      </c>
      <c r="R232" s="75">
        <f t="shared" si="15"/>
        <v>42728.541666666664</v>
      </c>
    </row>
    <row r="233" spans="16:18" ht="15" customHeight="1">
      <c r="P233" s="73">
        <f t="shared" si="14"/>
        <v>42728.541666666664</v>
      </c>
      <c r="Q233" s="74">
        <v>42728.541666666664</v>
      </c>
      <c r="R233" s="75">
        <f t="shared" si="15"/>
        <v>42728.541666666664</v>
      </c>
    </row>
    <row r="234" spans="16:18" ht="15" customHeight="1">
      <c r="P234" s="73">
        <f t="shared" si="14"/>
        <v>42728.541666666664</v>
      </c>
      <c r="Q234" s="74">
        <v>42728.541666666664</v>
      </c>
      <c r="R234" s="75">
        <f t="shared" si="15"/>
        <v>42728.541666666664</v>
      </c>
    </row>
    <row r="235" spans="16:18" ht="15" customHeight="1">
      <c r="P235" s="73">
        <f t="shared" si="14"/>
        <v>42728.541666666664</v>
      </c>
      <c r="Q235" s="74">
        <v>42728.541666666664</v>
      </c>
      <c r="R235" s="75">
        <f t="shared" si="15"/>
        <v>42728.541666666664</v>
      </c>
    </row>
    <row r="236" spans="16:18" ht="15" customHeight="1">
      <c r="P236" s="73">
        <f t="shared" si="14"/>
        <v>42728.67013888889</v>
      </c>
      <c r="Q236" s="74">
        <v>42728.67013888889</v>
      </c>
      <c r="R236" s="75">
        <f t="shared" si="15"/>
        <v>42728.67013888889</v>
      </c>
    </row>
    <row r="237" spans="16:18" ht="15" customHeight="1">
      <c r="P237" s="73">
        <f t="shared" si="14"/>
        <v>42728.68402777778</v>
      </c>
      <c r="Q237" s="74">
        <v>42728.68402777778</v>
      </c>
      <c r="R237" s="75">
        <f t="shared" si="15"/>
        <v>42728.68402777778</v>
      </c>
    </row>
    <row r="238" spans="16:18" ht="15" customHeight="1">
      <c r="P238" s="73">
        <f t="shared" si="14"/>
        <v>42728.68402777778</v>
      </c>
      <c r="Q238" s="74">
        <v>42728.68402777778</v>
      </c>
      <c r="R238" s="75">
        <f t="shared" si="15"/>
        <v>42728.68402777778</v>
      </c>
    </row>
    <row r="239" spans="16:18" ht="15" customHeight="1">
      <c r="P239" s="73">
        <f t="shared" si="14"/>
        <v>42728.850694444445</v>
      </c>
      <c r="Q239" s="74">
        <v>42728.850694444445</v>
      </c>
      <c r="R239" s="75">
        <f t="shared" si="15"/>
        <v>42728.850694444445</v>
      </c>
    </row>
    <row r="240" spans="16:18" ht="15" customHeight="1">
      <c r="P240" s="73">
        <f t="shared" si="14"/>
        <v>42729.6875</v>
      </c>
      <c r="Q240" s="74">
        <v>42729.6875</v>
      </c>
      <c r="R240" s="75">
        <f t="shared" si="15"/>
        <v>42729.6875</v>
      </c>
    </row>
    <row r="241" spans="16:18" ht="15" customHeight="1">
      <c r="P241" s="73">
        <f t="shared" si="14"/>
        <v>42729.854166666664</v>
      </c>
      <c r="Q241" s="74">
        <v>42729.854166666664</v>
      </c>
      <c r="R241" s="75">
        <f t="shared" si="15"/>
        <v>42729.854166666664</v>
      </c>
    </row>
    <row r="242" spans="16:18" ht="15" customHeight="1">
      <c r="P242" s="73">
        <f t="shared" si="14"/>
        <v>42730.854166666664</v>
      </c>
      <c r="Q242" s="74">
        <v>42730.854166666664</v>
      </c>
      <c r="R242" s="75">
        <f t="shared" si="15"/>
        <v>42730.854166666664</v>
      </c>
    </row>
    <row r="243" spans="16:18" ht="15" customHeight="1">
      <c r="P243" s="73">
        <f t="shared" si="14"/>
        <v>42736.5625</v>
      </c>
      <c r="Q243" s="74">
        <v>42736.5625</v>
      </c>
      <c r="R243" s="75">
        <f t="shared" si="15"/>
        <v>42736.5625</v>
      </c>
    </row>
    <row r="244" spans="16:18" ht="15" customHeight="1">
      <c r="P244" s="73">
        <f t="shared" si="14"/>
        <v>42736.5625</v>
      </c>
      <c r="Q244" s="74">
        <v>42736.5625</v>
      </c>
      <c r="R244" s="75">
        <f t="shared" si="15"/>
        <v>42736.5625</v>
      </c>
    </row>
    <row r="245" spans="16:18" ht="15" customHeight="1">
      <c r="P245" s="73">
        <f t="shared" si="14"/>
        <v>42736.5625</v>
      </c>
      <c r="Q245" s="74">
        <v>42736.5625</v>
      </c>
      <c r="R245" s="75">
        <f t="shared" si="15"/>
        <v>42736.5625</v>
      </c>
    </row>
    <row r="246" spans="16:18" ht="15" customHeight="1">
      <c r="P246" s="73">
        <f t="shared" si="14"/>
        <v>42736.5625</v>
      </c>
      <c r="Q246" s="74">
        <v>42736.5625</v>
      </c>
      <c r="R246" s="75">
        <f t="shared" si="15"/>
        <v>42736.5625</v>
      </c>
    </row>
    <row r="247" spans="16:18" ht="15" customHeight="1">
      <c r="P247" s="73">
        <f t="shared" si="14"/>
        <v>42736.5625</v>
      </c>
      <c r="Q247" s="74">
        <v>42736.5625</v>
      </c>
      <c r="R247" s="75">
        <f t="shared" si="15"/>
        <v>42736.5625</v>
      </c>
    </row>
    <row r="248" spans="16:18" ht="15" customHeight="1">
      <c r="P248" s="73">
        <f t="shared" si="14"/>
        <v>42736.5625</v>
      </c>
      <c r="Q248" s="74">
        <v>42736.5625</v>
      </c>
      <c r="R248" s="75">
        <f t="shared" si="15"/>
        <v>42736.5625</v>
      </c>
    </row>
    <row r="249" spans="16:18" ht="15" customHeight="1">
      <c r="P249" s="73">
        <f t="shared" si="14"/>
        <v>42736.5625</v>
      </c>
      <c r="Q249" s="74">
        <v>42736.5625</v>
      </c>
      <c r="R249" s="75">
        <f t="shared" si="15"/>
        <v>42736.5625</v>
      </c>
    </row>
    <row r="250" spans="16:18" ht="15" customHeight="1">
      <c r="P250" s="73">
        <f t="shared" si="14"/>
        <v>42736.5625</v>
      </c>
      <c r="Q250" s="74">
        <v>42736.5625</v>
      </c>
      <c r="R250" s="75">
        <f t="shared" si="15"/>
        <v>42736.5625</v>
      </c>
    </row>
    <row r="251" spans="16:18" ht="15" customHeight="1">
      <c r="P251" s="73">
        <f t="shared" si="14"/>
        <v>42736.5625</v>
      </c>
      <c r="Q251" s="74">
        <v>42736.5625</v>
      </c>
      <c r="R251" s="75">
        <f t="shared" si="15"/>
        <v>42736.5625</v>
      </c>
    </row>
    <row r="252" spans="16:18" ht="15" customHeight="1">
      <c r="P252" s="73">
        <f t="shared" si="14"/>
        <v>42736.5625</v>
      </c>
      <c r="Q252" s="74">
        <v>42736.5625</v>
      </c>
      <c r="R252" s="75">
        <f t="shared" si="15"/>
        <v>42736.5625</v>
      </c>
    </row>
    <row r="253" spans="16:18" ht="15" customHeight="1">
      <c r="P253" s="73">
        <f t="shared" si="14"/>
        <v>42736.5625</v>
      </c>
      <c r="Q253" s="74">
        <v>42736.5625</v>
      </c>
      <c r="R253" s="75">
        <f t="shared" si="15"/>
        <v>42736.5625</v>
      </c>
    </row>
    <row r="254" spans="16:18" ht="15" customHeight="1">
      <c r="P254" s="73">
        <f t="shared" si="14"/>
        <v>42736.5625</v>
      </c>
      <c r="Q254" s="74">
        <v>42736.5625</v>
      </c>
      <c r="R254" s="75">
        <f t="shared" si="15"/>
        <v>42736.5625</v>
      </c>
    </row>
    <row r="255" spans="16:18" ht="15" customHeight="1">
      <c r="P255" s="73">
        <f t="shared" si="14"/>
        <v>42736.68402777778</v>
      </c>
      <c r="Q255" s="74">
        <v>42736.68402777778</v>
      </c>
      <c r="R255" s="75">
        <f t="shared" si="15"/>
        <v>42736.68402777778</v>
      </c>
    </row>
    <row r="256" spans="16:18" ht="15" customHeight="1">
      <c r="P256" s="73">
        <f t="shared" si="14"/>
        <v>42736.68402777778</v>
      </c>
      <c r="Q256" s="74">
        <v>42736.68402777778</v>
      </c>
      <c r="R256" s="75">
        <f t="shared" si="15"/>
        <v>42736.68402777778</v>
      </c>
    </row>
    <row r="257" spans="16:18" ht="15" customHeight="1">
      <c r="P257" s="73">
        <f t="shared" si="14"/>
        <v>42736.68402777778</v>
      </c>
      <c r="Q257" s="74">
        <v>42736.68402777778</v>
      </c>
      <c r="R257" s="75">
        <f t="shared" si="15"/>
        <v>42736.68402777778</v>
      </c>
    </row>
    <row r="258" spans="16:18" ht="15" customHeight="1">
      <c r="P258" s="73">
        <f t="shared" si="14"/>
        <v>42736.68402777778</v>
      </c>
      <c r="Q258" s="74">
        <v>42736.68402777778</v>
      </c>
      <c r="R258" s="75">
        <f t="shared" si="15"/>
        <v>42736.68402777778</v>
      </c>
    </row>
    <row r="259" spans="16:18" ht="15" customHeight="1">
      <c r="P259" s="73"/>
      <c r="Q259" s="74"/>
      <c r="R259" s="75"/>
    </row>
    <row r="260" spans="16:18" ht="15" customHeight="1">
      <c r="P260" s="73"/>
      <c r="Q260" s="74"/>
      <c r="R260" s="75"/>
    </row>
    <row r="261" spans="16:18" ht="15" customHeight="1">
      <c r="P261" s="73"/>
      <c r="Q261" s="74"/>
      <c r="R261" s="75"/>
    </row>
    <row r="262" spans="16:18" ht="15" customHeight="1">
      <c r="P262" s="73"/>
      <c r="Q262" s="74"/>
      <c r="R262" s="75"/>
    </row>
    <row r="263" spans="16:18" ht="15" customHeight="1">
      <c r="P263" s="73"/>
      <c r="Q263" s="74"/>
      <c r="R263" s="75"/>
    </row>
    <row r="264" spans="16:18" ht="15" customHeight="1">
      <c r="P264" s="73"/>
      <c r="Q264" s="74"/>
      <c r="R264" s="75"/>
    </row>
    <row r="265" spans="16:18" ht="15" customHeight="1">
      <c r="P265" s="73"/>
      <c r="Q265" s="74"/>
      <c r="R265" s="75"/>
    </row>
    <row r="266" spans="16:18" ht="15" customHeight="1">
      <c r="P266" s="73"/>
      <c r="Q266" s="74"/>
      <c r="R266" s="75"/>
    </row>
    <row r="267" spans="16:18" ht="15" customHeight="1">
      <c r="P267" s="73"/>
      <c r="Q267" s="74"/>
      <c r="R267" s="75"/>
    </row>
    <row r="268" spans="16:18" ht="15" customHeight="1">
      <c r="P268" s="73"/>
      <c r="Q268" s="74"/>
      <c r="R268" s="75"/>
    </row>
    <row r="269" spans="16:18" ht="15" customHeight="1">
      <c r="P269" s="73"/>
      <c r="Q269" s="74"/>
      <c r="R269" s="75"/>
    </row>
    <row r="270" spans="16:18" ht="15" customHeight="1">
      <c r="P270" s="73"/>
      <c r="Q270" s="74"/>
      <c r="R270" s="75"/>
    </row>
    <row r="271" spans="16:18" ht="15" customHeight="1">
      <c r="P271" s="73"/>
      <c r="Q271" s="74"/>
      <c r="R271" s="75"/>
    </row>
    <row r="272" spans="16:18" ht="15" customHeight="1">
      <c r="P272" s="73"/>
      <c r="Q272" s="74"/>
      <c r="R272" s="75"/>
    </row>
    <row r="273" spans="16:18" ht="15" customHeight="1">
      <c r="P273" s="73"/>
      <c r="Q273" s="74"/>
      <c r="R273" s="75"/>
    </row>
    <row r="274" spans="16:18" ht="15" customHeight="1">
      <c r="P274" s="73"/>
      <c r="Q274" s="74"/>
      <c r="R274" s="75"/>
    </row>
    <row r="275" spans="16:18" ht="15" customHeight="1">
      <c r="P275" s="73"/>
      <c r="Q275" s="74"/>
      <c r="R275" s="75"/>
    </row>
    <row r="276" spans="16:18" ht="15" customHeight="1">
      <c r="P276" s="73"/>
      <c r="Q276" s="74"/>
      <c r="R276" s="75"/>
    </row>
    <row r="277" spans="16:18" ht="15" customHeight="1">
      <c r="P277" s="73"/>
      <c r="Q277" s="74"/>
      <c r="R277" s="75"/>
    </row>
    <row r="278" spans="16:18" ht="15" customHeight="1">
      <c r="P278" s="73"/>
      <c r="Q278" s="74"/>
      <c r="R278" s="75"/>
    </row>
    <row r="279" spans="16:18" ht="15" customHeight="1">
      <c r="P279" s="73"/>
      <c r="Q279" s="74"/>
      <c r="R279" s="75"/>
    </row>
    <row r="280" spans="16:18" ht="15" customHeight="1">
      <c r="P280" s="73"/>
      <c r="Q280" s="74"/>
      <c r="R280" s="75"/>
    </row>
    <row r="281" spans="16:18" ht="15" customHeight="1">
      <c r="P281" s="73"/>
      <c r="Q281" s="74"/>
      <c r="R281" s="75"/>
    </row>
    <row r="282" spans="16:18" ht="15" customHeight="1">
      <c r="P282" s="73"/>
      <c r="Q282" s="74"/>
      <c r="R282" s="75"/>
    </row>
    <row r="283" spans="16:18" ht="15" customHeight="1">
      <c r="P283" s="73"/>
      <c r="Q283" s="74"/>
      <c r="R283" s="75"/>
    </row>
    <row r="284" spans="16:18" ht="15" customHeight="1">
      <c r="P284" s="73"/>
      <c r="Q284" s="74"/>
      <c r="R284" s="75"/>
    </row>
    <row r="285" spans="16:18" ht="15" customHeight="1">
      <c r="P285" s="73"/>
      <c r="Q285" s="74"/>
      <c r="R285" s="75"/>
    </row>
    <row r="286" spans="16:18" ht="15" customHeight="1">
      <c r="P286" s="73"/>
      <c r="Q286" s="74"/>
      <c r="R286" s="75"/>
    </row>
    <row r="287" spans="16:18" ht="15" customHeight="1">
      <c r="P287" s="73"/>
      <c r="Q287" s="74"/>
      <c r="R287" s="75"/>
    </row>
    <row r="288" spans="16:18" ht="15" customHeight="1">
      <c r="P288" s="73"/>
      <c r="Q288" s="74"/>
      <c r="R288" s="75"/>
    </row>
    <row r="289" spans="16:18" ht="15" customHeight="1">
      <c r="P289" s="73"/>
      <c r="Q289" s="74"/>
      <c r="R289" s="75"/>
    </row>
    <row r="290" spans="16:18" ht="15" customHeight="1">
      <c r="P290" s="73"/>
      <c r="Q290" s="74"/>
      <c r="R290" s="75"/>
    </row>
    <row r="291" spans="16:18" ht="15" customHeight="1">
      <c r="P291" s="73"/>
      <c r="Q291" s="74"/>
      <c r="R291" s="75"/>
    </row>
    <row r="292" spans="16:18" ht="15" customHeight="1">
      <c r="P292" s="73"/>
      <c r="Q292" s="74"/>
      <c r="R292" s="75"/>
    </row>
  </sheetData>
  <sheetProtection selectLockedCells="1" selectUnlockedCells="1"/>
  <mergeCells count="8">
    <mergeCell ref="A31:A34"/>
    <mergeCell ref="A35:A38"/>
    <mergeCell ref="A7:A10"/>
    <mergeCell ref="A11:A14"/>
    <mergeCell ref="A15:A18"/>
    <mergeCell ref="A19:A22"/>
    <mergeCell ref="A23:A26"/>
    <mergeCell ref="A27:A30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Men's Olympic Football 2016 Schedule and Scoresheet</dc:title>
  <dc:subject/>
  <dc:creator>Devang</dc:creator>
  <cp:keywords/>
  <dc:description/>
  <cp:lastModifiedBy>Devang</cp:lastModifiedBy>
  <cp:lastPrinted>2016-05-24T06:27:30Z</cp:lastPrinted>
  <dcterms:created xsi:type="dcterms:W3CDTF">2008-04-13T01:23:18Z</dcterms:created>
  <dcterms:modified xsi:type="dcterms:W3CDTF">2016-08-31T21:38:26Z</dcterms:modified>
  <cp:category>Sport Spreadsheet</cp:category>
  <cp:version/>
  <cp:contentType/>
  <cp:contentStatus/>
</cp:coreProperties>
</file>