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35" windowWidth="11355" windowHeight="10230"/>
  </bookViews>
  <sheets>
    <sheet name="Register" sheetId="1" r:id="rId1"/>
  </sheets>
  <definedNames>
    <definedName name="_xlnm._FilterDatabase" localSheetId="0" hidden="1">Register!$A$15:$L$51</definedName>
    <definedName name="_xlnm.Print_Area" localSheetId="0">Register!$A:$L</definedName>
    <definedName name="_xlnm.Print_Titles" localSheetId="0">Register!$15:$15</definedName>
    <definedName name="valuevx">42.314159</definedName>
  </definedNames>
  <calcPr calcId="145621"/>
</workbook>
</file>

<file path=xl/calcChain.xml><?xml version="1.0" encoding="utf-8"?>
<calcChain xmlns="http://schemas.openxmlformats.org/spreadsheetml/2006/main">
  <c r="O24" i="1" l="1"/>
  <c r="O22" i="1"/>
  <c r="L18" i="1" l="1"/>
  <c r="K18" i="1"/>
  <c r="K21" i="1"/>
  <c r="L21" i="1"/>
  <c r="L17" i="1"/>
  <c r="L19" i="1"/>
  <c r="L20" i="1"/>
  <c r="L23"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K17" i="1"/>
  <c r="K19" i="1"/>
  <c r="K20" i="1"/>
  <c r="K23"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16" i="1"/>
  <c r="L16" i="1"/>
  <c r="K5" i="1"/>
  <c r="O19" i="1"/>
  <c r="L5" i="1"/>
  <c r="O26" i="1"/>
  <c r="O27" i="1"/>
  <c r="O28" i="1"/>
  <c r="O29" i="1"/>
  <c r="O30" i="1"/>
  <c r="O31" i="1"/>
  <c r="O32" i="1"/>
  <c r="O33" i="1"/>
  <c r="O34" i="1"/>
  <c r="O35" i="1"/>
  <c r="O36" i="1"/>
  <c r="O37" i="1"/>
  <c r="O38" i="1"/>
  <c r="O39" i="1"/>
  <c r="L10" i="1"/>
  <c r="J10" i="1" s="1"/>
  <c r="K10" i="1"/>
  <c r="O21" i="1"/>
  <c r="O23" i="1"/>
  <c r="L6" i="1"/>
  <c r="J6" i="1" s="1"/>
  <c r="L7" i="1"/>
  <c r="J7" i="1" s="1"/>
  <c r="L8" i="1"/>
  <c r="J8" i="1" s="1"/>
  <c r="L9" i="1"/>
  <c r="J9" i="1" s="1"/>
  <c r="L11" i="1"/>
  <c r="J11" i="1" s="1"/>
  <c r="K6" i="1"/>
  <c r="K7" i="1"/>
  <c r="K8" i="1"/>
  <c r="K9" i="1"/>
  <c r="K11" i="1"/>
  <c r="O25" i="1"/>
  <c r="O20" i="1"/>
  <c r="D16" i="1"/>
  <c r="L24" i="1" l="1"/>
  <c r="K24" i="1"/>
  <c r="L22" i="1"/>
  <c r="K22" i="1"/>
  <c r="L13" i="1"/>
  <c r="J5" i="1"/>
</calcChain>
</file>

<file path=xl/comments1.xml><?xml version="1.0" encoding="utf-8"?>
<comments xmlns="http://schemas.openxmlformats.org/spreadsheetml/2006/main">
  <authors>
    <author>Vertex42</author>
  </authors>
  <commentList>
    <comment ref="I4" authorId="0">
      <text>
        <r>
          <rPr>
            <b/>
            <sz val="8"/>
            <color indexed="81"/>
            <rFont val="Tahoma"/>
            <family val="2"/>
          </rPr>
          <t>Savings Goal:</t>
        </r>
        <r>
          <rPr>
            <sz val="8"/>
            <color indexed="81"/>
            <rFont val="Tahoma"/>
            <family val="2"/>
          </rPr>
          <t xml:space="preserve">
You can enter an amount here if you want to track a savings goal.</t>
        </r>
      </text>
    </comment>
    <comment ref="J4" authorId="0">
      <text>
        <r>
          <rPr>
            <b/>
            <sz val="8"/>
            <color indexed="81"/>
            <rFont val="Tahoma"/>
            <family val="2"/>
          </rPr>
          <t>Goal % Complete:</t>
        </r>
        <r>
          <rPr>
            <sz val="8"/>
            <color indexed="81"/>
            <rFont val="Tahoma"/>
            <family val="2"/>
          </rPr>
          <t xml:space="preserve">
Tells you how close you are to your goal for each category.</t>
        </r>
      </text>
    </comment>
    <comment ref="C15" authorId="0">
      <text>
        <r>
          <rPr>
            <b/>
            <sz val="8"/>
            <color indexed="81"/>
            <rFont val="Tahoma"/>
            <family val="2"/>
          </rPr>
          <t>Num:</t>
        </r>
        <r>
          <rPr>
            <sz val="8"/>
            <color indexed="81"/>
            <rFont val="Tahoma"/>
            <family val="2"/>
          </rPr>
          <t xml:space="preserve">
Check number, DEP for "Deposit", TXFR for "Transfer", etc. This column is just for including extra information about the transaction.</t>
        </r>
      </text>
    </comment>
    <comment ref="E15" authorId="0">
      <text>
        <r>
          <rPr>
            <b/>
            <sz val="8"/>
            <color indexed="81"/>
            <rFont val="Tahoma"/>
            <family val="2"/>
          </rPr>
          <t>Split:</t>
        </r>
        <r>
          <rPr>
            <sz val="8"/>
            <color indexed="81"/>
            <rFont val="Tahoma"/>
            <family val="2"/>
          </rPr>
          <t xml:space="preserve">
Enter an "S" or "x" to help you identify split transactions. This is just for your reference. You can delete this column if you want to.</t>
        </r>
      </text>
    </comment>
    <comment ref="H15" authorId="0">
      <text>
        <r>
          <rPr>
            <b/>
            <sz val="8"/>
            <color indexed="81"/>
            <rFont val="Tahoma"/>
            <family val="2"/>
          </rPr>
          <t>Reconciled (R) or Cleared (c) or Virtual (v):</t>
        </r>
        <r>
          <rPr>
            <sz val="8"/>
            <color indexed="81"/>
            <rFont val="Tahoma"/>
            <family val="2"/>
          </rPr>
          <t xml:space="preserve">
Use this column to help you track which transactions show up in your bank account ("c" for "cleared") and which have been reconciled with your bank statement ("R" for "reconciled"), and which are transfers between your virtual sub-accounts ("v" for virtual). The word "virtual" refers to the fact that these transfers are only occurring in your spreadsheet and not in your actual bank account.
All transactions where this column is NOT BLANK will be included in the "Cleared Balance."</t>
        </r>
      </text>
    </comment>
    <comment ref="I15" authorId="0">
      <text>
        <r>
          <rPr>
            <sz val="8"/>
            <color indexed="81"/>
            <rFont val="Tahoma"/>
            <family val="2"/>
          </rPr>
          <t>Money LEAVING the account.</t>
        </r>
      </text>
    </comment>
    <comment ref="J15" authorId="0">
      <text>
        <r>
          <rPr>
            <sz val="8"/>
            <color indexed="81"/>
            <rFont val="Tahoma"/>
            <family val="2"/>
          </rPr>
          <t>Money ENTERING the account.</t>
        </r>
      </text>
    </comment>
    <comment ref="K15" authorId="0">
      <text>
        <r>
          <rPr>
            <b/>
            <sz val="8"/>
            <color indexed="81"/>
            <rFont val="Tahoma"/>
            <family val="2"/>
          </rPr>
          <t>Account Balance:</t>
        </r>
        <r>
          <rPr>
            <sz val="8"/>
            <color indexed="81"/>
            <rFont val="Tahoma"/>
            <family val="2"/>
          </rPr>
          <t xml:space="preserve">
This column provides a running total for the account listed in column A. It is not based on date.</t>
        </r>
      </text>
    </comment>
    <comment ref="L15" authorId="0">
      <text>
        <r>
          <rPr>
            <b/>
            <sz val="8"/>
            <color indexed="81"/>
            <rFont val="Tahoma"/>
            <family val="2"/>
          </rPr>
          <t>Total Balance:</t>
        </r>
        <r>
          <rPr>
            <sz val="8"/>
            <color indexed="81"/>
            <rFont val="Tahoma"/>
            <family val="2"/>
          </rPr>
          <t xml:space="preserve">
This column provides a running total for the entire register (sum of deposits minus sum of payments). It is not based on date.</t>
        </r>
      </text>
    </comment>
  </commentList>
</comments>
</file>

<file path=xl/sharedStrings.xml><?xml version="1.0" encoding="utf-8"?>
<sst xmlns="http://schemas.openxmlformats.org/spreadsheetml/2006/main" count="70" uniqueCount="41">
  <si>
    <t>Date</t>
  </si>
  <si>
    <t>Category</t>
  </si>
  <si>
    <t>Balance</t>
  </si>
  <si>
    <t>Num</t>
  </si>
  <si>
    <t>Direct Deposit from Employer</t>
  </si>
  <si>
    <t>DEP</t>
  </si>
  <si>
    <t>R</t>
  </si>
  <si>
    <t>TXFR</t>
  </si>
  <si>
    <t>Payee / Description</t>
  </si>
  <si>
    <t>c</t>
  </si>
  <si>
    <t>Payment</t>
  </si>
  <si>
    <t>Deposit</t>
  </si>
  <si>
    <t>Account</t>
  </si>
  <si>
    <t>Cleared</t>
  </si>
  <si>
    <t>Total</t>
  </si>
  <si>
    <t>Savings</t>
  </si>
  <si>
    <t>Car Fund</t>
  </si>
  <si>
    <t>Account Balance</t>
  </si>
  <si>
    <t>Accounts</t>
  </si>
  <si>
    <t>S</t>
  </si>
  <si>
    <t xml:space="preserve">From </t>
  </si>
  <si>
    <t xml:space="preserve">To </t>
  </si>
  <si>
    <t>Category Summary</t>
  </si>
  <si>
    <t>Memo</t>
  </si>
  <si>
    <t>Tax Fund</t>
  </si>
  <si>
    <t>Fun Fund</t>
  </si>
  <si>
    <t>Total BALANCE</t>
  </si>
  <si>
    <t>Allocation to Car Fund</t>
  </si>
  <si>
    <t>s</t>
  </si>
  <si>
    <t>Allocation to Vacation Fund</t>
  </si>
  <si>
    <t>Dave's Auto Repair</t>
  </si>
  <si>
    <t>Auto - Service</t>
  </si>
  <si>
    <t>Vacation</t>
  </si>
  <si>
    <t>College</t>
  </si>
  <si>
    <t>Goal</t>
  </si>
  <si>
    <t>%</t>
  </si>
  <si>
    <t>v</t>
  </si>
  <si>
    <t>Total Balance:</t>
  </si>
  <si>
    <t>Wage Income</t>
  </si>
  <si>
    <t>Interest</t>
  </si>
  <si>
    <t>Interest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</si>
</sst>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d/yy;@"/>
    <numFmt numFmtId="165" formatCode="0.0%"/>
  </numFmts>
  <fonts count="21" x14ac:knownFonts="1">
    <font>
      <sz val="11"/>
      <name val="Arial"/>
      <family val="2"/>
    </font>
    <font>
      <sz val="11"/>
      <color theme="1"/>
      <name val="Arial"/>
      <family val="2"/>
      <scheme val="minor"/>
    </font>
    <font>
      <sz val="11"/>
      <color theme="1"/>
      <name val="Arial"/>
      <family val="2"/>
      <scheme val="minor"/>
    </font>
    <font>
      <sz val="10"/>
      <name val="Arial"/>
      <family val="2"/>
    </font>
    <font>
      <sz val="8"/>
      <name val="Arial"/>
      <family val="2"/>
    </font>
    <font>
      <u/>
      <sz val="10"/>
      <color indexed="12"/>
      <name val="Arial"/>
      <family val="2"/>
    </font>
    <font>
      <sz val="10"/>
      <name val="Arial"/>
      <family val="2"/>
      <scheme val="minor"/>
    </font>
    <font>
      <sz val="9"/>
      <name val="Arial"/>
      <family val="2"/>
      <scheme val="minor"/>
    </font>
    <font>
      <sz val="11"/>
      <name val="Arial"/>
      <family val="2"/>
    </font>
    <font>
      <sz val="8"/>
      <color indexed="81"/>
      <name val="Tahoma"/>
      <family val="2"/>
    </font>
    <font>
      <sz val="11"/>
      <color theme="0"/>
      <name val="Arial"/>
      <family val="2"/>
      <scheme val="minor"/>
    </font>
    <font>
      <sz val="9"/>
      <color theme="1"/>
      <name val="Arial"/>
      <family val="2"/>
      <scheme val="minor"/>
    </font>
    <font>
      <sz val="10"/>
      <color theme="0"/>
      <name val="Arial"/>
      <family val="2"/>
      <scheme val="major"/>
    </font>
    <font>
      <b/>
      <sz val="10"/>
      <color theme="0"/>
      <name val="Arial"/>
      <family val="2"/>
      <scheme val="major"/>
    </font>
    <font>
      <b/>
      <sz val="8"/>
      <color indexed="81"/>
      <name val="Tahoma"/>
      <family val="2"/>
    </font>
    <font>
      <sz val="10"/>
      <color theme="0"/>
      <name val="Arial"/>
      <family val="2"/>
      <scheme val="minor"/>
    </font>
    <font>
      <sz val="9"/>
      <color theme="4"/>
      <name val="Arial"/>
      <family val="2"/>
      <scheme val="minor"/>
    </font>
    <font>
      <sz val="8"/>
      <color theme="1" tint="0.499984740745262"/>
      <name val="Arial"/>
      <family val="2"/>
      <scheme val="minor"/>
    </font>
    <font>
      <b/>
      <sz val="18"/>
      <color theme="4"/>
      <name val="Arial"/>
      <family val="2"/>
      <scheme val="major"/>
    </font>
    <font>
      <b/>
      <sz val="11"/>
      <color rgb="FFFA7D00"/>
      <name val="Arial"/>
      <family val="2"/>
      <scheme val="minor"/>
    </font>
    <font>
      <b/>
      <sz val="10"/>
      <color theme="1"/>
      <name val="Arial"/>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0" tint="-0.14999847407452621"/>
        <bgColor indexed="64"/>
      </patternFill>
    </fill>
    <fill>
      <patternFill patternType="solid">
        <fgColor rgb="FFF2F2F2"/>
      </patternFill>
    </fill>
    <fill>
      <patternFill patternType="solid">
        <fgColor theme="6"/>
        <bgColor theme="4"/>
      </patternFill>
    </fill>
    <fill>
      <patternFill patternType="solid">
        <fgColor theme="6"/>
        <bgColor indexed="64"/>
      </patternFill>
    </fill>
    <fill>
      <patternFill patternType="solid">
        <fgColor theme="6" tint="0.79998168889431442"/>
        <bgColor indexed="64"/>
      </patternFill>
    </fill>
  </fills>
  <borders count="7">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rgb="FF7F7F7F"/>
      </left>
      <right style="thin">
        <color rgb="FF7F7F7F"/>
      </right>
      <top style="thin">
        <color rgb="FF7F7F7F"/>
      </top>
      <bottom style="thin">
        <color rgb="FF7F7F7F"/>
      </bottom>
      <diagonal/>
    </border>
  </borders>
  <cellStyleXfs count="7">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0" fontId="2" fillId="3" borderId="0" applyNumberFormat="0" applyBorder="0" applyAlignment="0" applyProtection="0"/>
    <xf numFmtId="0" fontId="10" fillId="4" borderId="0" applyNumberFormat="0" applyBorder="0" applyAlignment="0" applyProtection="0"/>
    <xf numFmtId="9" fontId="8" fillId="0" borderId="0" applyFont="0" applyFill="0" applyBorder="0" applyAlignment="0" applyProtection="0"/>
    <xf numFmtId="0" fontId="19" fillId="6" borderId="6" applyNumberFormat="0" applyAlignment="0" applyProtection="0"/>
  </cellStyleXfs>
  <cellXfs count="41">
    <xf numFmtId="0" fontId="0" fillId="0" borderId="0" xfId="0"/>
    <xf numFmtId="0" fontId="6" fillId="0" borderId="0" xfId="0" applyFont="1"/>
    <xf numFmtId="0" fontId="5" fillId="0" borderId="0" xfId="2" applyAlignment="1" applyProtection="1"/>
    <xf numFmtId="0" fontId="6" fillId="0" borderId="0" xfId="0" applyFont="1" applyAlignment="1">
      <alignment vertical="center"/>
    </xf>
    <xf numFmtId="4" fontId="11" fillId="2" borderId="1" xfId="1" applyNumberFormat="1" applyFont="1" applyFill="1" applyBorder="1" applyAlignment="1">
      <alignment horizontal="right" vertical="center"/>
    </xf>
    <xf numFmtId="0" fontId="11" fillId="0" borderId="1" xfId="0" applyFont="1" applyFill="1" applyBorder="1" applyAlignment="1">
      <alignment vertical="center"/>
    </xf>
    <xf numFmtId="164" fontId="11" fillId="0" borderId="2" xfId="0" applyNumberFormat="1" applyFont="1" applyFill="1" applyBorder="1" applyAlignment="1">
      <alignment horizontal="right" vertical="center"/>
    </xf>
    <xf numFmtId="0" fontId="7" fillId="0" borderId="0" xfId="0" applyFont="1" applyAlignment="1">
      <alignment horizontal="right" vertical="center"/>
    </xf>
    <xf numFmtId="164" fontId="11" fillId="0" borderId="1" xfId="0" applyNumberFormat="1" applyFont="1" applyFill="1" applyBorder="1" applyAlignment="1">
      <alignment horizontal="right" vertical="center"/>
    </xf>
    <xf numFmtId="0" fontId="6" fillId="5" borderId="0" xfId="0" applyFont="1" applyFill="1" applyBorder="1"/>
    <xf numFmtId="4" fontId="11" fillId="5" borderId="0" xfId="1" applyNumberFormat="1" applyFont="1" applyFill="1" applyBorder="1" applyAlignment="1">
      <alignment horizontal="right" vertical="center"/>
    </xf>
    <xf numFmtId="0" fontId="11" fillId="0" borderId="3" xfId="0" applyFont="1" applyFill="1" applyBorder="1" applyAlignment="1">
      <alignment vertical="center"/>
    </xf>
    <xf numFmtId="4" fontId="11" fillId="2" borderId="3" xfId="1" applyNumberFormat="1" applyFont="1" applyFill="1" applyBorder="1" applyAlignment="1">
      <alignment horizontal="right" vertical="center"/>
    </xf>
    <xf numFmtId="0" fontId="16" fillId="0" borderId="0" xfId="0" applyFont="1" applyAlignment="1">
      <alignment vertical="center"/>
    </xf>
    <xf numFmtId="0" fontId="6" fillId="0" borderId="5" xfId="0" applyFont="1" applyBorder="1"/>
    <xf numFmtId="0" fontId="7" fillId="0" borderId="4" xfId="0" applyFont="1" applyBorder="1"/>
    <xf numFmtId="0" fontId="7" fillId="0" borderId="4" xfId="0" applyFont="1" applyBorder="1" applyAlignment="1">
      <alignment horizontal="left"/>
    </xf>
    <xf numFmtId="4" fontId="11" fillId="0" borderId="1" xfId="1" applyNumberFormat="1" applyFont="1" applyFill="1" applyBorder="1" applyAlignment="1">
      <alignment horizontal="right" vertical="center"/>
    </xf>
    <xf numFmtId="165" fontId="11" fillId="2" borderId="1" xfId="5" applyNumberFormat="1" applyFont="1" applyFill="1" applyBorder="1" applyAlignment="1">
      <alignment horizontal="center" vertical="center"/>
    </xf>
    <xf numFmtId="0" fontId="17" fillId="0" borderId="0" xfId="0" applyFont="1" applyAlignment="1">
      <alignment horizontal="right" vertical="top"/>
    </xf>
    <xf numFmtId="0" fontId="17" fillId="0" borderId="0" xfId="0" applyFont="1" applyAlignment="1">
      <alignment horizontal="left" vertical="center"/>
    </xf>
    <xf numFmtId="0" fontId="18" fillId="0" borderId="0" xfId="0" applyFont="1" applyFill="1" applyBorder="1" applyAlignment="1">
      <alignment horizontal="right" vertical="center"/>
    </xf>
    <xf numFmtId="0" fontId="5" fillId="0" borderId="0" xfId="2" applyAlignment="1" applyProtection="1">
      <alignment horizontal="right"/>
    </xf>
    <xf numFmtId="0" fontId="16" fillId="0" borderId="0" xfId="0" applyFont="1" applyAlignment="1"/>
    <xf numFmtId="0" fontId="12" fillId="7" borderId="0" xfId="0" applyFont="1" applyFill="1" applyBorder="1" applyAlignment="1">
      <alignment horizontal="center" vertical="center"/>
    </xf>
    <xf numFmtId="0" fontId="12" fillId="7" borderId="0" xfId="0" applyFont="1" applyFill="1" applyBorder="1" applyAlignment="1">
      <alignment vertical="center"/>
    </xf>
    <xf numFmtId="0" fontId="12" fillId="7" borderId="0"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2" fillId="7" borderId="0" xfId="0" applyFont="1" applyFill="1" applyBorder="1" applyAlignment="1">
      <alignment horizontal="center" vertical="center"/>
    </xf>
    <xf numFmtId="0" fontId="15" fillId="8" borderId="0" xfId="4" applyFont="1" applyFill="1" applyBorder="1" applyAlignment="1">
      <alignment horizontal="center" vertical="center"/>
    </xf>
    <xf numFmtId="0" fontId="2" fillId="9" borderId="0" xfId="3" applyFill="1"/>
    <xf numFmtId="0" fontId="1" fillId="9" borderId="0" xfId="3" applyFont="1" applyFill="1" applyAlignment="1">
      <alignment horizontal="right"/>
    </xf>
    <xf numFmtId="4" fontId="2" fillId="9" borderId="0" xfId="3" applyNumberFormat="1" applyFill="1"/>
    <xf numFmtId="0" fontId="20" fillId="6" borderId="6" xfId="6" applyFont="1" applyAlignment="1">
      <alignment vertical="center"/>
    </xf>
    <xf numFmtId="164" fontId="20" fillId="6" borderId="6" xfId="6" applyNumberFormat="1" applyFont="1" applyAlignment="1">
      <alignment horizontal="right" vertical="center"/>
    </xf>
    <xf numFmtId="0" fontId="20" fillId="6" borderId="6" xfId="6" applyFont="1" applyAlignment="1">
      <alignment vertical="center" wrapText="1"/>
    </xf>
    <xf numFmtId="0" fontId="20" fillId="6" borderId="6" xfId="6" applyFont="1" applyAlignment="1">
      <alignment horizontal="center" vertical="center"/>
    </xf>
    <xf numFmtId="44" fontId="20" fillId="6" borderId="6" xfId="6" applyNumberFormat="1" applyFont="1" applyAlignment="1">
      <alignment vertical="center"/>
    </xf>
    <xf numFmtId="4" fontId="20" fillId="6" borderId="6" xfId="6" applyNumberFormat="1" applyFont="1" applyAlignment="1">
      <alignment vertical="center"/>
    </xf>
    <xf numFmtId="4" fontId="20" fillId="6" borderId="6" xfId="6" applyNumberFormat="1" applyFont="1" applyAlignment="1">
      <alignment horizontal="right" vertical="center"/>
    </xf>
    <xf numFmtId="0" fontId="20" fillId="6" borderId="6" xfId="6" applyFont="1" applyAlignment="1">
      <alignment horizontal="left" vertical="center"/>
    </xf>
  </cellXfs>
  <cellStyles count="7">
    <cellStyle name="40% - Accent1" xfId="3" builtinId="31"/>
    <cellStyle name="60% - Accent1" xfId="4" builtinId="32"/>
    <cellStyle name="Calculation" xfId="6" builtinId="22"/>
    <cellStyle name="Currency" xfId="1" builtinId="4"/>
    <cellStyle name="Hyperlink" xfId="2" builtinId="8"/>
    <cellStyle name="Normal" xfId="0" builtinId="0" customBuiltin="1"/>
    <cellStyle name="Percent"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0.16014873140857394"/>
          <c:y val="0.25299975800897229"/>
          <c:w val="0.78721313681943605"/>
          <c:h val="0.69607462631000916"/>
        </c:manualLayout>
      </c:layout>
      <c:barChart>
        <c:barDir val="bar"/>
        <c:grouping val="clustered"/>
        <c:varyColors val="0"/>
        <c:ser>
          <c:idx val="1"/>
          <c:order val="0"/>
          <c:tx>
            <c:strRef>
              <c:f>Register!$I$4</c:f>
              <c:strCache>
                <c:ptCount val="1"/>
                <c:pt idx="0">
                  <c:v>Goal</c:v>
                </c:pt>
              </c:strCache>
            </c:strRef>
          </c:tx>
          <c:invertIfNegative val="0"/>
          <c:val>
            <c:numRef>
              <c:f>Register!$I$5:$I$11</c:f>
              <c:numCache>
                <c:formatCode>#,##0.00</c:formatCode>
                <c:ptCount val="7"/>
                <c:pt idx="0">
                  <c:v>1500</c:v>
                </c:pt>
                <c:pt idx="1">
                  <c:v>2000</c:v>
                </c:pt>
                <c:pt idx="2">
                  <c:v>1000</c:v>
                </c:pt>
                <c:pt idx="5">
                  <c:v>500</c:v>
                </c:pt>
              </c:numCache>
            </c:numRef>
          </c:val>
        </c:ser>
        <c:ser>
          <c:idx val="0"/>
          <c:order val="1"/>
          <c:tx>
            <c:strRef>
              <c:f>Register!$L$4</c:f>
              <c:strCache>
                <c:ptCount val="1"/>
                <c:pt idx="0">
                  <c:v>Balance</c:v>
                </c:pt>
              </c:strCache>
            </c:strRef>
          </c:tx>
          <c:invertIfNegative val="0"/>
          <c:cat>
            <c:strRef>
              <c:f>Register!$G$5:$G$11</c:f>
              <c:strCache>
                <c:ptCount val="6"/>
                <c:pt idx="0">
                  <c:v>Savings</c:v>
                </c:pt>
                <c:pt idx="1">
                  <c:v>Car Fund</c:v>
                </c:pt>
                <c:pt idx="2">
                  <c:v>Vacation</c:v>
                </c:pt>
                <c:pt idx="3">
                  <c:v>College</c:v>
                </c:pt>
                <c:pt idx="4">
                  <c:v>Tax Fund</c:v>
                </c:pt>
                <c:pt idx="5">
                  <c:v>Fun Fund</c:v>
                </c:pt>
              </c:strCache>
            </c:strRef>
          </c:cat>
          <c:val>
            <c:numRef>
              <c:f>Register!$L$5:$L$11</c:f>
              <c:numCache>
                <c:formatCode>#,##0.00</c:formatCode>
                <c:ptCount val="7"/>
                <c:pt idx="0">
                  <c:v>2754.98</c:v>
                </c:pt>
                <c:pt idx="1">
                  <c:v>170</c:v>
                </c:pt>
                <c:pt idx="2">
                  <c:v>50</c:v>
                </c:pt>
                <c:pt idx="3">
                  <c:v>0</c:v>
                </c:pt>
                <c:pt idx="4">
                  <c:v>0</c:v>
                </c:pt>
                <c:pt idx="5">
                  <c:v>0</c:v>
                </c:pt>
                <c:pt idx="6">
                  <c:v>0</c:v>
                </c:pt>
              </c:numCache>
            </c:numRef>
          </c:val>
        </c:ser>
        <c:dLbls>
          <c:showLegendKey val="0"/>
          <c:showVal val="0"/>
          <c:showCatName val="0"/>
          <c:showSerName val="0"/>
          <c:showPercent val="0"/>
          <c:showBubbleSize val="0"/>
        </c:dLbls>
        <c:gapWidth val="50"/>
        <c:overlap val="65"/>
        <c:axId val="46917120"/>
        <c:axId val="47096384"/>
      </c:barChart>
      <c:catAx>
        <c:axId val="46917120"/>
        <c:scaling>
          <c:orientation val="maxMin"/>
        </c:scaling>
        <c:delete val="0"/>
        <c:axPos val="l"/>
        <c:majorTickMark val="out"/>
        <c:minorTickMark val="none"/>
        <c:tickLblPos val="nextTo"/>
        <c:crossAx val="47096384"/>
        <c:crosses val="autoZero"/>
        <c:auto val="1"/>
        <c:lblAlgn val="ctr"/>
        <c:lblOffset val="100"/>
        <c:noMultiLvlLbl val="0"/>
      </c:catAx>
      <c:valAx>
        <c:axId val="47096384"/>
        <c:scaling>
          <c:orientation val="minMax"/>
        </c:scaling>
        <c:delete val="0"/>
        <c:axPos val="t"/>
        <c:majorGridlines/>
        <c:numFmt formatCode="#,##0" sourceLinked="0"/>
        <c:majorTickMark val="out"/>
        <c:minorTickMark val="none"/>
        <c:tickLblPos val="nextTo"/>
        <c:crossAx val="46917120"/>
        <c:crosses val="autoZero"/>
        <c:crossBetween val="between"/>
      </c:valAx>
    </c:plotArea>
    <c:legend>
      <c:legendPos val="t"/>
      <c:layout>
        <c:manualLayout>
          <c:xMode val="edge"/>
          <c:yMode val="edge"/>
          <c:x val="0.63997706647615793"/>
          <c:y val="3.5460992907801421E-2"/>
          <c:w val="0.30044644904823792"/>
          <c:h val="0.10084650322964948"/>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144780</xdr:rowOff>
    </xdr:from>
    <xdr:to>
      <xdr:col>5</xdr:col>
      <xdr:colOff>693420</xdr:colOff>
      <xdr:row>13</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showGridLines="0" tabSelected="1" zoomScaleNormal="100" workbookViewId="0">
      <selection activeCell="D61" sqref="D61"/>
    </sheetView>
  </sheetViews>
  <sheetFormatPr defaultColWidth="9" defaultRowHeight="12.75" x14ac:dyDescent="0.2"/>
  <cols>
    <col min="1" max="1" width="7.75" style="1" customWidth="1"/>
    <col min="2" max="2" width="6.375" style="1" customWidth="1"/>
    <col min="3" max="3" width="4.875" style="1" customWidth="1"/>
    <col min="4" max="4" width="22.5" style="1" customWidth="1"/>
    <col min="5" max="5" width="2.5" style="1" customWidth="1"/>
    <col min="6" max="7" width="10.5" style="1" customWidth="1"/>
    <col min="8" max="8" width="2.5" style="1" customWidth="1"/>
    <col min="9" max="10" width="8" style="1" customWidth="1"/>
    <col min="11" max="12" width="9.375" style="1" customWidth="1"/>
    <col min="13" max="13" width="5" style="1" customWidth="1"/>
    <col min="14" max="14" width="17.125" style="13" customWidth="1"/>
    <col min="15" max="16384" width="9" style="1"/>
  </cols>
  <sheetData>
    <row r="1" spans="1:15" ht="23.25" x14ac:dyDescent="0.2">
      <c r="L1" s="21"/>
    </row>
    <row r="2" spans="1:15" x14ac:dyDescent="0.2">
      <c r="L2" s="22"/>
      <c r="N2" s="20"/>
    </row>
    <row r="3" spans="1:15" x14ac:dyDescent="0.2">
      <c r="A3" s="2"/>
      <c r="L3" s="19"/>
    </row>
    <row r="4" spans="1:15" x14ac:dyDescent="0.2">
      <c r="G4" s="24" t="s">
        <v>18</v>
      </c>
      <c r="H4" s="24"/>
      <c r="I4" s="24" t="s">
        <v>34</v>
      </c>
      <c r="J4" s="24" t="s">
        <v>35</v>
      </c>
      <c r="K4" s="24" t="s">
        <v>13</v>
      </c>
      <c r="L4" s="24" t="s">
        <v>2</v>
      </c>
    </row>
    <row r="5" spans="1:15" x14ac:dyDescent="0.2">
      <c r="G5" s="15" t="s">
        <v>15</v>
      </c>
      <c r="H5" s="14"/>
      <c r="I5" s="17">
        <v>1500</v>
      </c>
      <c r="J5" s="18">
        <f>IFERROR(L5/I5,0)</f>
        <v>1.8366533333333332</v>
      </c>
      <c r="K5" s="4">
        <f t="shared" ref="K5:K11" si="0">SUMPRODUCT($J$15:$J$52,1*($G5=$A$15:$A$52),1*($H$15:$H$52&lt;&gt;""))-SUMPRODUCT($I$15:$I$52,1*($G5=$A$15:$A$52),1*($H$15:$H$52&lt;&gt;""))</f>
        <v>2754.98</v>
      </c>
      <c r="L5" s="4">
        <f t="shared" ref="L5:L11" si="1">SUMIF($A$15:$A$52,$G5,$J$15:$J$52)-SUMIF($A$15:$A$52,$G5,$I$15:$I$52)</f>
        <v>2754.98</v>
      </c>
    </row>
    <row r="6" spans="1:15" x14ac:dyDescent="0.2">
      <c r="G6" s="16" t="s">
        <v>16</v>
      </c>
      <c r="H6" s="14"/>
      <c r="I6" s="17">
        <v>2000</v>
      </c>
      <c r="J6" s="18">
        <f>IFERROR(L6/I6,0)</f>
        <v>8.5000000000000006E-2</v>
      </c>
      <c r="K6" s="4">
        <f t="shared" si="0"/>
        <v>170</v>
      </c>
      <c r="L6" s="4">
        <f t="shared" si="1"/>
        <v>170</v>
      </c>
      <c r="N6" s="1"/>
    </row>
    <row r="7" spans="1:15" x14ac:dyDescent="0.2">
      <c r="G7" s="16" t="s">
        <v>32</v>
      </c>
      <c r="H7" s="14"/>
      <c r="I7" s="17">
        <v>1000</v>
      </c>
      <c r="J7" s="18">
        <f t="shared" ref="J7:J11" si="2">IFERROR(L7/I7,0)</f>
        <v>0.05</v>
      </c>
      <c r="K7" s="4">
        <f t="shared" si="0"/>
        <v>50</v>
      </c>
      <c r="L7" s="4">
        <f t="shared" si="1"/>
        <v>50</v>
      </c>
    </row>
    <row r="8" spans="1:15" x14ac:dyDescent="0.2">
      <c r="G8" s="16" t="s">
        <v>33</v>
      </c>
      <c r="H8" s="14"/>
      <c r="I8" s="17"/>
      <c r="J8" s="18">
        <f t="shared" si="2"/>
        <v>0</v>
      </c>
      <c r="K8" s="4">
        <f t="shared" si="0"/>
        <v>0</v>
      </c>
      <c r="L8" s="4">
        <f t="shared" si="1"/>
        <v>0</v>
      </c>
    </row>
    <row r="9" spans="1:15" x14ac:dyDescent="0.2">
      <c r="G9" s="16" t="s">
        <v>24</v>
      </c>
      <c r="H9" s="14"/>
      <c r="I9" s="17"/>
      <c r="J9" s="18">
        <f t="shared" si="2"/>
        <v>0</v>
      </c>
      <c r="K9" s="4">
        <f t="shared" si="0"/>
        <v>0</v>
      </c>
      <c r="L9" s="4">
        <f t="shared" si="1"/>
        <v>0</v>
      </c>
    </row>
    <row r="10" spans="1:15" x14ac:dyDescent="0.2">
      <c r="G10" s="16" t="s">
        <v>25</v>
      </c>
      <c r="H10" s="14"/>
      <c r="I10" s="17">
        <v>500</v>
      </c>
      <c r="J10" s="18">
        <f t="shared" si="2"/>
        <v>0</v>
      </c>
      <c r="K10" s="4">
        <f t="shared" si="0"/>
        <v>0</v>
      </c>
      <c r="L10" s="4">
        <f t="shared" si="1"/>
        <v>0</v>
      </c>
    </row>
    <row r="11" spans="1:15" x14ac:dyDescent="0.2">
      <c r="G11" s="16"/>
      <c r="H11" s="14"/>
      <c r="I11" s="17"/>
      <c r="J11" s="18">
        <f t="shared" si="2"/>
        <v>0</v>
      </c>
      <c r="K11" s="4">
        <f t="shared" si="0"/>
        <v>0</v>
      </c>
      <c r="L11" s="4">
        <f t="shared" si="1"/>
        <v>0</v>
      </c>
    </row>
    <row r="12" spans="1:15" x14ac:dyDescent="0.2">
      <c r="G12" s="9"/>
      <c r="H12" s="9"/>
      <c r="I12" s="10"/>
      <c r="J12" s="10"/>
      <c r="K12" s="10"/>
      <c r="L12" s="10"/>
      <c r="N12" s="23"/>
    </row>
    <row r="13" spans="1:15" ht="14.25" x14ac:dyDescent="0.2">
      <c r="G13" s="30"/>
      <c r="H13" s="30"/>
      <c r="I13" s="30"/>
      <c r="J13" s="30"/>
      <c r="K13" s="31" t="s">
        <v>37</v>
      </c>
      <c r="L13" s="32">
        <f>SUM(L4:L12)</f>
        <v>2974.98</v>
      </c>
    </row>
    <row r="15" spans="1:15" ht="25.5" x14ac:dyDescent="0.2">
      <c r="A15" s="24" t="s">
        <v>12</v>
      </c>
      <c r="B15" s="24" t="s">
        <v>0</v>
      </c>
      <c r="C15" s="24" t="s">
        <v>3</v>
      </c>
      <c r="D15" s="25" t="s">
        <v>8</v>
      </c>
      <c r="E15" s="24" t="s">
        <v>19</v>
      </c>
      <c r="F15" s="25" t="s">
        <v>1</v>
      </c>
      <c r="G15" s="24" t="s">
        <v>23</v>
      </c>
      <c r="H15" s="24" t="s">
        <v>6</v>
      </c>
      <c r="I15" s="24" t="s">
        <v>10</v>
      </c>
      <c r="J15" s="24" t="s">
        <v>11</v>
      </c>
      <c r="K15" s="26" t="s">
        <v>17</v>
      </c>
      <c r="L15" s="27" t="s">
        <v>26</v>
      </c>
      <c r="N15" s="28" t="s">
        <v>22</v>
      </c>
      <c r="O15" s="28"/>
    </row>
    <row r="16" spans="1:15" s="3" customFormat="1" ht="25.5" x14ac:dyDescent="0.2">
      <c r="A16" s="33" t="s">
        <v>15</v>
      </c>
      <c r="B16" s="34">
        <v>42370</v>
      </c>
      <c r="C16" s="33"/>
      <c r="D16" s="35" t="str">
        <f>"[ Balance As of "&amp;TEXT(B16,"mm/dd/yyyy")&amp;" ]"</f>
        <v>[ Balance As of 01/01/2016 ]</v>
      </c>
      <c r="E16" s="36"/>
      <c r="F16" s="33"/>
      <c r="G16" s="33"/>
      <c r="H16" s="36" t="s">
        <v>6</v>
      </c>
      <c r="I16" s="37"/>
      <c r="J16" s="38">
        <v>2000</v>
      </c>
      <c r="K16" s="39">
        <f ca="1">IF(AND(ISBLANK(I16),ISBLANK(J16))," - ",SUMIF($A$15:OFFSET(A16,0,0,1,1),$A16,$J$15:OFFSET(J16,0,0,1,1))-SUMIF($A$15:OFFSET(A16,0,0,1,1),$A16,$I$15:OFFSET(I16,0,0,1,1)))</f>
        <v>2000</v>
      </c>
      <c r="L16" s="39">
        <f ca="1">IF(AND(ISBLANK(I16),ISBLANK(J16))," - ",SUM($J$15:OFFSET(J16,0,0,1,1))-SUM($I$15:OFFSET(I16,0,0,1,1)))</f>
        <v>2000</v>
      </c>
      <c r="N16" s="7" t="s">
        <v>20</v>
      </c>
      <c r="O16" s="6">
        <v>42370</v>
      </c>
    </row>
    <row r="17" spans="1:15" s="3" customFormat="1" ht="25.5" x14ac:dyDescent="0.2">
      <c r="A17" s="33" t="s">
        <v>15</v>
      </c>
      <c r="B17" s="34">
        <v>42370</v>
      </c>
      <c r="C17" s="36" t="s">
        <v>5</v>
      </c>
      <c r="D17" s="35" t="s">
        <v>4</v>
      </c>
      <c r="E17" s="36"/>
      <c r="F17" s="33" t="s">
        <v>38</v>
      </c>
      <c r="G17" s="36"/>
      <c r="H17" s="36" t="s">
        <v>6</v>
      </c>
      <c r="I17" s="38"/>
      <c r="J17" s="38">
        <v>1000</v>
      </c>
      <c r="K17" s="39">
        <f ca="1">IF(AND(ISBLANK(I17),ISBLANK(J17))," - ",SUMIF($A$15:OFFSET(A17,0,0,1,1),$A17,$J$15:OFFSET(J17,0,0,1,1))-SUMIF($A$15:OFFSET(A17,0,0,1,1),$A17,$I$15:OFFSET(I17,0,0,1,1)))</f>
        <v>3000</v>
      </c>
      <c r="L17" s="39">
        <f ca="1">IF(AND(ISBLANK(I17),ISBLANK(J17))," - ",SUM($J$15:OFFSET(J17,0,0,1,1))-SUM($I$15:OFFSET(I17,0,0,1,1)))</f>
        <v>3000</v>
      </c>
      <c r="N17" s="7" t="s">
        <v>21</v>
      </c>
      <c r="O17" s="8">
        <v>42735</v>
      </c>
    </row>
    <row r="18" spans="1:15" s="3" customFormat="1" x14ac:dyDescent="0.2">
      <c r="A18" s="33" t="s">
        <v>15</v>
      </c>
      <c r="B18" s="34">
        <v>42374</v>
      </c>
      <c r="C18" s="36" t="s">
        <v>7</v>
      </c>
      <c r="D18" s="35" t="s">
        <v>27</v>
      </c>
      <c r="E18" s="36" t="s">
        <v>28</v>
      </c>
      <c r="F18" s="33"/>
      <c r="G18" s="36"/>
      <c r="H18" s="36" t="s">
        <v>36</v>
      </c>
      <c r="I18" s="38">
        <v>200</v>
      </c>
      <c r="J18" s="38"/>
      <c r="K18" s="39">
        <f ca="1">IF(AND(ISBLANK(I18),ISBLANK(J18))," - ",SUMIF($A$15:OFFSET(A18,0,0,1,1),$A18,$J$15:OFFSET(J18,0,0,1,1))-SUMIF($A$15:OFFSET(A18,0,0,1,1),$A18,$I$15:OFFSET(I18,0,0,1,1)))</f>
        <v>2800</v>
      </c>
      <c r="L18" s="39">
        <f ca="1">IF(AND(ISBLANK(I18),ISBLANK(J18))," - ",SUM($J$15:OFFSET(J18,0,0,1,1))-SUM($I$15:OFFSET(I18,0,0,1,1)))</f>
        <v>2800</v>
      </c>
      <c r="N18" s="29" t="s">
        <v>1</v>
      </c>
      <c r="O18" s="29" t="s">
        <v>14</v>
      </c>
    </row>
    <row r="19" spans="1:15" s="3" customFormat="1" x14ac:dyDescent="0.2">
      <c r="A19" s="33" t="s">
        <v>16</v>
      </c>
      <c r="B19" s="34">
        <v>42374</v>
      </c>
      <c r="C19" s="36" t="s">
        <v>7</v>
      </c>
      <c r="D19" s="35" t="s">
        <v>27</v>
      </c>
      <c r="E19" s="36" t="s">
        <v>28</v>
      </c>
      <c r="F19" s="33"/>
      <c r="G19" s="36"/>
      <c r="H19" s="36" t="s">
        <v>36</v>
      </c>
      <c r="I19" s="38"/>
      <c r="J19" s="38">
        <v>200</v>
      </c>
      <c r="K19" s="39">
        <f ca="1">IF(AND(ISBLANK(I19),ISBLANK(J19))," - ",SUMIF($A$15:OFFSET(A19,0,0,1,1),$A19,$J$15:OFFSET(J19,0,0,1,1))-SUMIF($A$15:OFFSET(A19,0,0,1,1),$A19,$I$15:OFFSET(I19,0,0,1,1)))</f>
        <v>200</v>
      </c>
      <c r="L19" s="39">
        <f ca="1">IF(AND(ISBLANK(I19),ISBLANK(J19))," - ",SUM($J$15:OFFSET(J19,0,0,1,1))-SUM($I$15:OFFSET(I19,0,0,1,1)))</f>
        <v>3000</v>
      </c>
      <c r="N19" s="5" t="s">
        <v>31</v>
      </c>
      <c r="O19" s="4">
        <f t="shared" ref="O19:O39" si="3">IF(NOT(ISBLANK(N19)),SUMPRODUCT(1*($B$15:$B$52&gt;=$O$16),1*($B$15:$B$52&lt;=$O$17),1*($N19=$F$15:$F$52),$J$15:$J$52)-SUMPRODUCT(1*($B$15:$B$52&gt;=$O$16),1*($B$15:$B$52&lt;=$O$17),1*($N19=$F$15:$F$52),$I$15:$I$52)," - ")</f>
        <v>-30</v>
      </c>
    </row>
    <row r="20" spans="1:15" s="3" customFormat="1" ht="25.5" x14ac:dyDescent="0.2">
      <c r="A20" s="33" t="s">
        <v>15</v>
      </c>
      <c r="B20" s="34">
        <v>42374</v>
      </c>
      <c r="C20" s="36" t="s">
        <v>7</v>
      </c>
      <c r="D20" s="35" t="s">
        <v>29</v>
      </c>
      <c r="E20" s="36" t="s">
        <v>28</v>
      </c>
      <c r="F20" s="33"/>
      <c r="G20" s="36"/>
      <c r="H20" s="36" t="s">
        <v>36</v>
      </c>
      <c r="I20" s="38">
        <v>50</v>
      </c>
      <c r="J20" s="38"/>
      <c r="K20" s="39">
        <f ca="1">IF(AND(ISBLANK(I20),ISBLANK(J20))," - ",SUMIF($A$15:OFFSET(A20,0,0,1,1),$A20,$J$15:OFFSET(J20,0,0,1,1))-SUMIF($A$15:OFFSET(A20,0,0,1,1),$A20,$I$15:OFFSET(I20,0,0,1,1)))</f>
        <v>2750</v>
      </c>
      <c r="L20" s="39">
        <f ca="1">IF(AND(ISBLANK(I20),ISBLANK(J20))," - ",SUM($J$15:OFFSET(J20,0,0,1,1))-SUM($I$15:OFFSET(I20,0,0,1,1)))</f>
        <v>2950</v>
      </c>
      <c r="N20" s="11" t="s">
        <v>40</v>
      </c>
      <c r="O20" s="12">
        <f t="shared" si="3"/>
        <v>4.9800000000000004</v>
      </c>
    </row>
    <row r="21" spans="1:15" s="3" customFormat="1" ht="25.5" x14ac:dyDescent="0.2">
      <c r="A21" s="33" t="s">
        <v>32</v>
      </c>
      <c r="B21" s="34">
        <v>42374</v>
      </c>
      <c r="C21" s="36" t="s">
        <v>7</v>
      </c>
      <c r="D21" s="35" t="s">
        <v>29</v>
      </c>
      <c r="E21" s="36" t="s">
        <v>28</v>
      </c>
      <c r="F21" s="33"/>
      <c r="G21" s="36"/>
      <c r="H21" s="36" t="s">
        <v>36</v>
      </c>
      <c r="I21" s="38"/>
      <c r="J21" s="38">
        <v>50</v>
      </c>
      <c r="K21" s="39">
        <f ca="1">IF(AND(ISBLANK(I21),ISBLANK(J21))," - ",SUMIF($A$15:OFFSET(A21,0,0,1,1),$A21,$J$15:OFFSET(J21,0,0,1,1))-SUMIF($A$15:OFFSET(A21,0,0,1,1),$A21,$I$15:OFFSET(I21,0,0,1,1)))</f>
        <v>50</v>
      </c>
      <c r="L21" s="39">
        <f ca="1">IF(AND(ISBLANK(I21),ISBLANK(J21))," - ",SUM($J$15:OFFSET(J21,0,0,1,1))-SUM($I$15:OFFSET(I21,0,0,1,1)))</f>
        <v>3000</v>
      </c>
      <c r="N21" s="5"/>
      <c r="O21" s="4" t="str">
        <f t="shared" si="3"/>
        <v xml:space="preserve"> - </v>
      </c>
    </row>
    <row r="22" spans="1:15" s="3" customFormat="1" x14ac:dyDescent="0.2">
      <c r="A22" s="33" t="s">
        <v>15</v>
      </c>
      <c r="B22" s="34">
        <v>42401</v>
      </c>
      <c r="C22" s="36"/>
      <c r="D22" s="35" t="s">
        <v>39</v>
      </c>
      <c r="E22" s="36"/>
      <c r="F22" s="33" t="s">
        <v>40</v>
      </c>
      <c r="G22" s="36"/>
      <c r="H22" s="36" t="s">
        <v>9</v>
      </c>
      <c r="I22" s="38"/>
      <c r="J22" s="38">
        <v>2.5</v>
      </c>
      <c r="K22" s="39">
        <f ca="1">IF(AND(ISBLANK(I22),ISBLANK(J22))," - ",SUMIF($A$15:OFFSET(A22,0,0,1,1),$A22,$J$15:OFFSET(J22,0,0,1,1))-SUMIF($A$15:OFFSET(A22,0,0,1,1),$A22,$I$15:OFFSET(I22,0,0,1,1)))</f>
        <v>2752.5</v>
      </c>
      <c r="L22" s="39">
        <f ca="1">IF(AND(ISBLANK(I22),ISBLANK(J22))," - ",SUM($J$15:OFFSET(J22,0,0,1,1))-SUM($I$15:OFFSET(I22,0,0,1,1)))</f>
        <v>3002.5</v>
      </c>
      <c r="N22" s="5"/>
      <c r="O22" s="4" t="str">
        <f t="shared" ref="O22" si="4">IF(NOT(ISBLANK(N22)),SUMPRODUCT(1*($B$15:$B$52&gt;=$O$16),1*($B$15:$B$52&lt;=$O$17),1*($N22=$F$15:$F$52),$J$15:$J$52)-SUMPRODUCT(1*($B$15:$B$52&gt;=$O$16),1*($B$15:$B$52&lt;=$O$17),1*($N22=$F$15:$F$52),$I$15:$I$52)," - ")</f>
        <v xml:space="preserve"> - </v>
      </c>
    </row>
    <row r="23" spans="1:15" s="3" customFormat="1" x14ac:dyDescent="0.2">
      <c r="A23" s="33" t="s">
        <v>16</v>
      </c>
      <c r="B23" s="34">
        <v>42401</v>
      </c>
      <c r="C23" s="36"/>
      <c r="D23" s="35" t="s">
        <v>30</v>
      </c>
      <c r="E23" s="36"/>
      <c r="F23" s="33" t="s">
        <v>31</v>
      </c>
      <c r="G23" s="36"/>
      <c r="H23" s="36" t="s">
        <v>9</v>
      </c>
      <c r="I23" s="38">
        <v>30</v>
      </c>
      <c r="J23" s="38"/>
      <c r="K23" s="39">
        <f ca="1">IF(AND(ISBLANK(I23),ISBLANK(J23))," - ",SUMIF($A$15:OFFSET(A23,0,0,1,1),$A23,$J$15:OFFSET(J23,0,0,1,1))-SUMIF($A$15:OFFSET(A23,0,0,1,1),$A23,$I$15:OFFSET(I23,0,0,1,1)))</f>
        <v>170</v>
      </c>
      <c r="L23" s="39">
        <f ca="1">IF(AND(ISBLANK(I23),ISBLANK(J23))," - ",SUM($J$15:OFFSET(J23,0,0,1,1))-SUM($I$15:OFFSET(I23,0,0,1,1)))</f>
        <v>2972.5</v>
      </c>
      <c r="N23" s="5"/>
      <c r="O23" s="4" t="str">
        <f t="shared" si="3"/>
        <v xml:space="preserve"> - </v>
      </c>
    </row>
    <row r="24" spans="1:15" s="3" customFormat="1" x14ac:dyDescent="0.2">
      <c r="A24" s="33" t="s">
        <v>15</v>
      </c>
      <c r="B24" s="34">
        <v>42430</v>
      </c>
      <c r="C24" s="36"/>
      <c r="D24" s="35" t="s">
        <v>39</v>
      </c>
      <c r="E24" s="36"/>
      <c r="F24" s="33" t="s">
        <v>40</v>
      </c>
      <c r="G24" s="36"/>
      <c r="H24" s="36" t="s">
        <v>9</v>
      </c>
      <c r="I24" s="38"/>
      <c r="J24" s="38">
        <v>2.48</v>
      </c>
      <c r="K24" s="39">
        <f ca="1">IF(AND(ISBLANK(I24),ISBLANK(J24))," - ",SUMIF($A$15:OFFSET(A24,0,0,1,1),$A24,$J$15:OFFSET(J24,0,0,1,1))-SUMIF($A$15:OFFSET(A24,0,0,1,1),$A24,$I$15:OFFSET(I24,0,0,1,1)))</f>
        <v>2754.98</v>
      </c>
      <c r="L24" s="39">
        <f ca="1">IF(AND(ISBLANK(I24),ISBLANK(J24))," - ",SUM($J$15:OFFSET(J24,0,0,1,1))-SUM($I$15:OFFSET(I24,0,0,1,1)))</f>
        <v>2974.98</v>
      </c>
      <c r="N24" s="5"/>
      <c r="O24" s="4" t="str">
        <f t="shared" si="3"/>
        <v xml:space="preserve"> - </v>
      </c>
    </row>
    <row r="25" spans="1:15" s="3" customFormat="1" x14ac:dyDescent="0.2">
      <c r="A25" s="36"/>
      <c r="B25" s="34"/>
      <c r="C25" s="36"/>
      <c r="D25" s="35"/>
      <c r="E25" s="36"/>
      <c r="F25" s="33"/>
      <c r="G25" s="36"/>
      <c r="H25" s="36"/>
      <c r="I25" s="38"/>
      <c r="J25" s="38"/>
      <c r="K25" s="39" t="str">
        <f ca="1">IF(AND(ISBLANK(I25),ISBLANK(J25))," - ",SUMIF($A$15:OFFSET(A25,0,0,1,1),$A25,$J$15:OFFSET(J25,0,0,1,1))-SUMIF($A$15:OFFSET(A25,0,0,1,1),$A25,$I$15:OFFSET(I25,0,0,1,1)))</f>
        <v xml:space="preserve"> - </v>
      </c>
      <c r="L25" s="39" t="str">
        <f ca="1">IF(AND(ISBLANK(I25),ISBLANK(J25))," - ",SUM($J$15:OFFSET(J25,0,0,1,1))-SUM($I$15:OFFSET(I25,0,0,1,1)))</f>
        <v xml:space="preserve"> - </v>
      </c>
      <c r="N25" s="5"/>
      <c r="O25" s="4" t="str">
        <f t="shared" si="3"/>
        <v xml:space="preserve"> - </v>
      </c>
    </row>
    <row r="26" spans="1:15" s="3" customFormat="1" x14ac:dyDescent="0.2">
      <c r="A26" s="36"/>
      <c r="B26" s="34"/>
      <c r="C26" s="36"/>
      <c r="D26" s="35"/>
      <c r="E26" s="36"/>
      <c r="F26" s="33"/>
      <c r="G26" s="36"/>
      <c r="H26" s="36"/>
      <c r="I26" s="38"/>
      <c r="J26" s="38"/>
      <c r="K26" s="39" t="str">
        <f ca="1">IF(AND(ISBLANK(I26),ISBLANK(J26))," - ",SUMIF($A$15:OFFSET(A26,0,0,1,1),$A26,$J$15:OFFSET(J26,0,0,1,1))-SUMIF($A$15:OFFSET(A26,0,0,1,1),$A26,$I$15:OFFSET(I26,0,0,1,1)))</f>
        <v xml:space="preserve"> - </v>
      </c>
      <c r="L26" s="39" t="str">
        <f ca="1">IF(AND(ISBLANK(I26),ISBLANK(J26))," - ",SUM($J$15:OFFSET(J26,0,0,1,1))-SUM($I$15:OFFSET(I26,0,0,1,1)))</f>
        <v xml:space="preserve"> - </v>
      </c>
      <c r="N26" s="5"/>
      <c r="O26" s="4" t="str">
        <f t="shared" si="3"/>
        <v xml:space="preserve"> - </v>
      </c>
    </row>
    <row r="27" spans="1:15" s="3" customFormat="1" x14ac:dyDescent="0.2">
      <c r="A27" s="36"/>
      <c r="B27" s="34"/>
      <c r="C27" s="36"/>
      <c r="D27" s="35"/>
      <c r="E27" s="36"/>
      <c r="F27" s="33"/>
      <c r="G27" s="36"/>
      <c r="H27" s="36"/>
      <c r="I27" s="38"/>
      <c r="J27" s="38"/>
      <c r="K27" s="39" t="str">
        <f ca="1">IF(AND(ISBLANK(I27),ISBLANK(J27))," - ",SUMIF($A$15:OFFSET(A27,0,0,1,1),$A27,$J$15:OFFSET(J27,0,0,1,1))-SUMIF($A$15:OFFSET(A27,0,0,1,1),$A27,$I$15:OFFSET(I27,0,0,1,1)))</f>
        <v xml:space="preserve"> - </v>
      </c>
      <c r="L27" s="39" t="str">
        <f ca="1">IF(AND(ISBLANK(I27),ISBLANK(J27))," - ",SUM($J$15:OFFSET(J27,0,0,1,1))-SUM($I$15:OFFSET(I27,0,0,1,1)))</f>
        <v xml:space="preserve"> - </v>
      </c>
      <c r="N27" s="5"/>
      <c r="O27" s="4" t="str">
        <f t="shared" si="3"/>
        <v xml:space="preserve"> - </v>
      </c>
    </row>
    <row r="28" spans="1:15" s="3" customFormat="1" x14ac:dyDescent="0.2">
      <c r="A28" s="36"/>
      <c r="B28" s="34"/>
      <c r="C28" s="36"/>
      <c r="D28" s="35"/>
      <c r="E28" s="36"/>
      <c r="F28" s="33"/>
      <c r="G28" s="36"/>
      <c r="H28" s="36"/>
      <c r="I28" s="38"/>
      <c r="J28" s="38"/>
      <c r="K28" s="39" t="str">
        <f ca="1">IF(AND(ISBLANK(I28),ISBLANK(J28))," - ",SUMIF($A$15:OFFSET(A28,0,0,1,1),$A28,$J$15:OFFSET(J28,0,0,1,1))-SUMIF($A$15:OFFSET(A28,0,0,1,1),$A28,$I$15:OFFSET(I28,0,0,1,1)))</f>
        <v xml:space="preserve"> - </v>
      </c>
      <c r="L28" s="39" t="str">
        <f ca="1">IF(AND(ISBLANK(I28),ISBLANK(J28))," - ",SUM($J$15:OFFSET(J28,0,0,1,1))-SUM($I$15:OFFSET(I28,0,0,1,1)))</f>
        <v xml:space="preserve"> - </v>
      </c>
      <c r="N28" s="5"/>
      <c r="O28" s="4" t="str">
        <f t="shared" si="3"/>
        <v xml:space="preserve"> - </v>
      </c>
    </row>
    <row r="29" spans="1:15" s="3" customFormat="1" x14ac:dyDescent="0.2">
      <c r="A29" s="36"/>
      <c r="B29" s="34"/>
      <c r="C29" s="36"/>
      <c r="D29" s="35"/>
      <c r="E29" s="36"/>
      <c r="F29" s="33"/>
      <c r="G29" s="36"/>
      <c r="H29" s="36"/>
      <c r="I29" s="38"/>
      <c r="J29" s="38"/>
      <c r="K29" s="39" t="str">
        <f ca="1">IF(AND(ISBLANK(I29),ISBLANK(J29))," - ",SUMIF($A$15:OFFSET(A29,0,0,1,1),$A29,$J$15:OFFSET(J29,0,0,1,1))-SUMIF($A$15:OFFSET(A29,0,0,1,1),$A29,$I$15:OFFSET(I29,0,0,1,1)))</f>
        <v xml:space="preserve"> - </v>
      </c>
      <c r="L29" s="39" t="str">
        <f ca="1">IF(AND(ISBLANK(I29),ISBLANK(J29))," - ",SUM($J$15:OFFSET(J29,0,0,1,1))-SUM($I$15:OFFSET(I29,0,0,1,1)))</f>
        <v xml:space="preserve"> - </v>
      </c>
      <c r="N29" s="5"/>
      <c r="O29" s="4" t="str">
        <f t="shared" si="3"/>
        <v xml:space="preserve"> - </v>
      </c>
    </row>
    <row r="30" spans="1:15" s="3" customFormat="1" x14ac:dyDescent="0.2">
      <c r="A30" s="36"/>
      <c r="B30" s="34"/>
      <c r="C30" s="36"/>
      <c r="D30" s="35"/>
      <c r="E30" s="36"/>
      <c r="F30" s="33"/>
      <c r="G30" s="36"/>
      <c r="H30" s="36"/>
      <c r="I30" s="38"/>
      <c r="J30" s="38"/>
      <c r="K30" s="39" t="str">
        <f ca="1">IF(AND(ISBLANK(I30),ISBLANK(J30))," - ",SUMIF($A$15:OFFSET(A30,0,0,1,1),$A30,$J$15:OFFSET(J30,0,0,1,1))-SUMIF($A$15:OFFSET(A30,0,0,1,1),$A30,$I$15:OFFSET(I30,0,0,1,1)))</f>
        <v xml:space="preserve"> - </v>
      </c>
      <c r="L30" s="39" t="str">
        <f ca="1">IF(AND(ISBLANK(I30),ISBLANK(J30))," - ",SUM($J$15:OFFSET(J30,0,0,1,1))-SUM($I$15:OFFSET(I30,0,0,1,1)))</f>
        <v xml:space="preserve"> - </v>
      </c>
      <c r="N30" s="5"/>
      <c r="O30" s="4" t="str">
        <f t="shared" si="3"/>
        <v xml:space="preserve"> - </v>
      </c>
    </row>
    <row r="31" spans="1:15" s="3" customFormat="1" x14ac:dyDescent="0.2">
      <c r="A31" s="36"/>
      <c r="B31" s="34"/>
      <c r="C31" s="36"/>
      <c r="D31" s="35"/>
      <c r="E31" s="36"/>
      <c r="F31" s="33"/>
      <c r="G31" s="36"/>
      <c r="H31" s="36"/>
      <c r="I31" s="38"/>
      <c r="J31" s="38"/>
      <c r="K31" s="39" t="str">
        <f ca="1">IF(AND(ISBLANK(I31),ISBLANK(J31))," - ",SUMIF($A$15:OFFSET(A31,0,0,1,1),$A31,$J$15:OFFSET(J31,0,0,1,1))-SUMIF($A$15:OFFSET(A31,0,0,1,1),$A31,$I$15:OFFSET(I31,0,0,1,1)))</f>
        <v xml:space="preserve"> - </v>
      </c>
      <c r="L31" s="39" t="str">
        <f ca="1">IF(AND(ISBLANK(I31),ISBLANK(J31))," - ",SUM($J$15:OFFSET(J31,0,0,1,1))-SUM($I$15:OFFSET(I31,0,0,1,1)))</f>
        <v xml:space="preserve"> - </v>
      </c>
      <c r="N31" s="5"/>
      <c r="O31" s="4" t="str">
        <f t="shared" si="3"/>
        <v xml:space="preserve"> - </v>
      </c>
    </row>
    <row r="32" spans="1:15" x14ac:dyDescent="0.2">
      <c r="A32" s="36"/>
      <c r="B32" s="34"/>
      <c r="C32" s="36"/>
      <c r="D32" s="35"/>
      <c r="E32" s="36"/>
      <c r="F32" s="33"/>
      <c r="G32" s="36"/>
      <c r="H32" s="36"/>
      <c r="I32" s="38"/>
      <c r="J32" s="38"/>
      <c r="K32" s="39" t="str">
        <f ca="1">IF(AND(ISBLANK(I32),ISBLANK(J32))," - ",SUMIF($A$15:OFFSET(A32,0,0,1,1),$A32,$J$15:OFFSET(J32,0,0,1,1))-SUMIF($A$15:OFFSET(A32,0,0,1,1),$A32,$I$15:OFFSET(I32,0,0,1,1)))</f>
        <v xml:space="preserve"> - </v>
      </c>
      <c r="L32" s="39" t="str">
        <f ca="1">IF(AND(ISBLANK(I32),ISBLANK(J32))," - ",SUM($J$15:OFFSET(J32,0,0,1,1))-SUM($I$15:OFFSET(I32,0,0,1,1)))</f>
        <v xml:space="preserve"> - </v>
      </c>
      <c r="N32" s="5"/>
      <c r="O32" s="4" t="str">
        <f t="shared" si="3"/>
        <v xml:space="preserve"> - </v>
      </c>
    </row>
    <row r="33" spans="1:15" x14ac:dyDescent="0.2">
      <c r="A33" s="36"/>
      <c r="B33" s="34"/>
      <c r="C33" s="36"/>
      <c r="D33" s="35"/>
      <c r="E33" s="36"/>
      <c r="F33" s="33"/>
      <c r="G33" s="36"/>
      <c r="H33" s="36"/>
      <c r="I33" s="38"/>
      <c r="J33" s="38"/>
      <c r="K33" s="39" t="str">
        <f ca="1">IF(AND(ISBLANK(I33),ISBLANK(J33))," - ",SUMIF($A$15:OFFSET(A33,0,0,1,1),$A33,$J$15:OFFSET(J33,0,0,1,1))-SUMIF($A$15:OFFSET(A33,0,0,1,1),$A33,$I$15:OFFSET(I33,0,0,1,1)))</f>
        <v xml:space="preserve"> - </v>
      </c>
      <c r="L33" s="39" t="str">
        <f ca="1">IF(AND(ISBLANK(I33),ISBLANK(J33))," - ",SUM($J$15:OFFSET(J33,0,0,1,1))-SUM($I$15:OFFSET(I33,0,0,1,1)))</f>
        <v xml:space="preserve"> - </v>
      </c>
      <c r="N33" s="5"/>
      <c r="O33" s="4" t="str">
        <f t="shared" si="3"/>
        <v xml:space="preserve"> - </v>
      </c>
    </row>
    <row r="34" spans="1:15" x14ac:dyDescent="0.2">
      <c r="A34" s="36"/>
      <c r="B34" s="34"/>
      <c r="C34" s="36"/>
      <c r="D34" s="35"/>
      <c r="E34" s="36"/>
      <c r="F34" s="33"/>
      <c r="G34" s="36"/>
      <c r="H34" s="36"/>
      <c r="I34" s="38"/>
      <c r="J34" s="38"/>
      <c r="K34" s="39" t="str">
        <f ca="1">IF(AND(ISBLANK(I34),ISBLANK(J34))," - ",SUMIF($A$15:OFFSET(A34,0,0,1,1),$A34,$J$15:OFFSET(J34,0,0,1,1))-SUMIF($A$15:OFFSET(A34,0,0,1,1),$A34,$I$15:OFFSET(I34,0,0,1,1)))</f>
        <v xml:space="preserve"> - </v>
      </c>
      <c r="L34" s="39" t="str">
        <f ca="1">IF(AND(ISBLANK(I34),ISBLANK(J34))," - ",SUM($J$15:OFFSET(J34,0,0,1,1))-SUM($I$15:OFFSET(I34,0,0,1,1)))</f>
        <v xml:space="preserve"> - </v>
      </c>
      <c r="N34" s="5"/>
      <c r="O34" s="4" t="str">
        <f t="shared" si="3"/>
        <v xml:space="preserve"> - </v>
      </c>
    </row>
    <row r="35" spans="1:15" x14ac:dyDescent="0.2">
      <c r="A35" s="36"/>
      <c r="B35" s="34"/>
      <c r="C35" s="36"/>
      <c r="D35" s="35"/>
      <c r="E35" s="36"/>
      <c r="F35" s="33"/>
      <c r="G35" s="36"/>
      <c r="H35" s="36"/>
      <c r="I35" s="38"/>
      <c r="J35" s="38"/>
      <c r="K35" s="39" t="str">
        <f ca="1">IF(AND(ISBLANK(I35),ISBLANK(J35))," - ",SUMIF($A$15:OFFSET(A35,0,0,1,1),$A35,$J$15:OFFSET(J35,0,0,1,1))-SUMIF($A$15:OFFSET(A35,0,0,1,1),$A35,$I$15:OFFSET(I35,0,0,1,1)))</f>
        <v xml:space="preserve"> - </v>
      </c>
      <c r="L35" s="39" t="str">
        <f ca="1">IF(AND(ISBLANK(I35),ISBLANK(J35))," - ",SUM($J$15:OFFSET(J35,0,0,1,1))-SUM($I$15:OFFSET(I35,0,0,1,1)))</f>
        <v xml:space="preserve"> - </v>
      </c>
      <c r="N35" s="5"/>
      <c r="O35" s="4" t="str">
        <f t="shared" si="3"/>
        <v xml:space="preserve"> - </v>
      </c>
    </row>
    <row r="36" spans="1:15" x14ac:dyDescent="0.2">
      <c r="A36" s="36"/>
      <c r="B36" s="34"/>
      <c r="C36" s="36"/>
      <c r="D36" s="35"/>
      <c r="E36" s="36"/>
      <c r="F36" s="33"/>
      <c r="G36" s="36"/>
      <c r="H36" s="36"/>
      <c r="I36" s="38"/>
      <c r="J36" s="38"/>
      <c r="K36" s="39" t="str">
        <f ca="1">IF(AND(ISBLANK(I36),ISBLANK(J36))," - ",SUMIF($A$15:OFFSET(A36,0,0,1,1),$A36,$J$15:OFFSET(J36,0,0,1,1))-SUMIF($A$15:OFFSET(A36,0,0,1,1),$A36,$I$15:OFFSET(I36,0,0,1,1)))</f>
        <v xml:space="preserve"> - </v>
      </c>
      <c r="L36" s="39" t="str">
        <f ca="1">IF(AND(ISBLANK(I36),ISBLANK(J36))," - ",SUM($J$15:OFFSET(J36,0,0,1,1))-SUM($I$15:OFFSET(I36,0,0,1,1)))</f>
        <v xml:space="preserve"> - </v>
      </c>
      <c r="N36" s="5"/>
      <c r="O36" s="4" t="str">
        <f t="shared" si="3"/>
        <v xml:space="preserve"> - </v>
      </c>
    </row>
    <row r="37" spans="1:15" x14ac:dyDescent="0.2">
      <c r="A37" s="36"/>
      <c r="B37" s="34"/>
      <c r="C37" s="36"/>
      <c r="D37" s="35"/>
      <c r="E37" s="36"/>
      <c r="F37" s="33"/>
      <c r="G37" s="36"/>
      <c r="H37" s="36"/>
      <c r="I37" s="38"/>
      <c r="J37" s="38"/>
      <c r="K37" s="39" t="str">
        <f ca="1">IF(AND(ISBLANK(I37),ISBLANK(J37))," - ",SUMIF($A$15:OFFSET(A37,0,0,1,1),$A37,$J$15:OFFSET(J37,0,0,1,1))-SUMIF($A$15:OFFSET(A37,0,0,1,1),$A37,$I$15:OFFSET(I37,0,0,1,1)))</f>
        <v xml:space="preserve"> - </v>
      </c>
      <c r="L37" s="39" t="str">
        <f ca="1">IF(AND(ISBLANK(I37),ISBLANK(J37))," - ",SUM($J$15:OFFSET(J37,0,0,1,1))-SUM($I$15:OFFSET(I37,0,0,1,1)))</f>
        <v xml:space="preserve"> - </v>
      </c>
      <c r="N37" s="5"/>
      <c r="O37" s="4" t="str">
        <f t="shared" si="3"/>
        <v xml:space="preserve"> - </v>
      </c>
    </row>
    <row r="38" spans="1:15" x14ac:dyDescent="0.2">
      <c r="A38" s="36"/>
      <c r="B38" s="34"/>
      <c r="C38" s="36"/>
      <c r="D38" s="35"/>
      <c r="E38" s="36"/>
      <c r="F38" s="33"/>
      <c r="G38" s="36"/>
      <c r="H38" s="36"/>
      <c r="I38" s="38"/>
      <c r="J38" s="38"/>
      <c r="K38" s="39" t="str">
        <f ca="1">IF(AND(ISBLANK(I38),ISBLANK(J38))," - ",SUMIF($A$15:OFFSET(A38,0,0,1,1),$A38,$J$15:OFFSET(J38,0,0,1,1))-SUMIF($A$15:OFFSET(A38,0,0,1,1),$A38,$I$15:OFFSET(I38,0,0,1,1)))</f>
        <v xml:space="preserve"> - </v>
      </c>
      <c r="L38" s="39" t="str">
        <f ca="1">IF(AND(ISBLANK(I38),ISBLANK(J38))," - ",SUM($J$15:OFFSET(J38,0,0,1,1))-SUM($I$15:OFFSET(I38,0,0,1,1)))</f>
        <v xml:space="preserve"> - </v>
      </c>
      <c r="N38" s="5"/>
      <c r="O38" s="4" t="str">
        <f t="shared" si="3"/>
        <v xml:space="preserve"> - </v>
      </c>
    </row>
    <row r="39" spans="1:15" x14ac:dyDescent="0.2">
      <c r="A39" s="36"/>
      <c r="B39" s="34"/>
      <c r="C39" s="36"/>
      <c r="D39" s="35"/>
      <c r="E39" s="36"/>
      <c r="F39" s="33"/>
      <c r="G39" s="36"/>
      <c r="H39" s="36"/>
      <c r="I39" s="38"/>
      <c r="J39" s="38"/>
      <c r="K39" s="39" t="str">
        <f ca="1">IF(AND(ISBLANK(I39),ISBLANK(J39))," - ",SUMIF($A$15:OFFSET(A39,0,0,1,1),$A39,$J$15:OFFSET(J39,0,0,1,1))-SUMIF($A$15:OFFSET(A39,0,0,1,1),$A39,$I$15:OFFSET(I39,0,0,1,1)))</f>
        <v xml:space="preserve"> - </v>
      </c>
      <c r="L39" s="39" t="str">
        <f ca="1">IF(AND(ISBLANK(I39),ISBLANK(J39))," - ",SUM($J$15:OFFSET(J39,0,0,1,1))-SUM($I$15:OFFSET(I39,0,0,1,1)))</f>
        <v xml:space="preserve"> - </v>
      </c>
      <c r="N39" s="5"/>
      <c r="O39" s="4" t="str">
        <f t="shared" si="3"/>
        <v xml:space="preserve"> - </v>
      </c>
    </row>
    <row r="40" spans="1:15" x14ac:dyDescent="0.2">
      <c r="A40" s="36"/>
      <c r="B40" s="34"/>
      <c r="C40" s="36"/>
      <c r="D40" s="35"/>
      <c r="E40" s="36"/>
      <c r="F40" s="33"/>
      <c r="G40" s="36"/>
      <c r="H40" s="36"/>
      <c r="I40" s="38"/>
      <c r="J40" s="38"/>
      <c r="K40" s="39" t="str">
        <f ca="1">IF(AND(ISBLANK(I40),ISBLANK(J40))," - ",SUMIF($A$15:OFFSET(A40,0,0,1,1),$A40,$J$15:OFFSET(J40,0,0,1,1))-SUMIF($A$15:OFFSET(A40,0,0,1,1),$A40,$I$15:OFFSET(I40,0,0,1,1)))</f>
        <v xml:space="preserve"> - </v>
      </c>
      <c r="L40" s="39" t="str">
        <f ca="1">IF(AND(ISBLANK(I40),ISBLANK(J40))," - ",SUM($J$15:OFFSET(J40,0,0,1,1))-SUM($I$15:OFFSET(I40,0,0,1,1)))</f>
        <v xml:space="preserve"> - </v>
      </c>
    </row>
    <row r="41" spans="1:15" x14ac:dyDescent="0.2">
      <c r="A41" s="36"/>
      <c r="B41" s="34"/>
      <c r="C41" s="36"/>
      <c r="D41" s="35"/>
      <c r="E41" s="36"/>
      <c r="F41" s="33"/>
      <c r="G41" s="36"/>
      <c r="H41" s="36"/>
      <c r="I41" s="38"/>
      <c r="J41" s="38"/>
      <c r="K41" s="39" t="str">
        <f ca="1">IF(AND(ISBLANK(I41),ISBLANK(J41))," - ",SUMIF($A$15:OFFSET(A41,0,0,1,1),$A41,$J$15:OFFSET(J41,0,0,1,1))-SUMIF($A$15:OFFSET(A41,0,0,1,1),$A41,$I$15:OFFSET(I41,0,0,1,1)))</f>
        <v xml:space="preserve"> - </v>
      </c>
      <c r="L41" s="39" t="str">
        <f ca="1">IF(AND(ISBLANK(I41),ISBLANK(J41))," - ",SUM($J$15:OFFSET(J41,0,0,1,1))-SUM($I$15:OFFSET(I41,0,0,1,1)))</f>
        <v xml:space="preserve"> - </v>
      </c>
    </row>
    <row r="42" spans="1:15" x14ac:dyDescent="0.2">
      <c r="A42" s="36"/>
      <c r="B42" s="34"/>
      <c r="C42" s="36"/>
      <c r="D42" s="35"/>
      <c r="E42" s="36"/>
      <c r="F42" s="33"/>
      <c r="G42" s="36"/>
      <c r="H42" s="36"/>
      <c r="I42" s="38"/>
      <c r="J42" s="38"/>
      <c r="K42" s="39" t="str">
        <f ca="1">IF(AND(ISBLANK(I42),ISBLANK(J42))," - ",SUMIF($A$15:OFFSET(A42,0,0,1,1),$A42,$J$15:OFFSET(J42,0,0,1,1))-SUMIF($A$15:OFFSET(A42,0,0,1,1),$A42,$I$15:OFFSET(I42,0,0,1,1)))</f>
        <v xml:space="preserve"> - </v>
      </c>
      <c r="L42" s="39" t="str">
        <f ca="1">IF(AND(ISBLANK(I42),ISBLANK(J42))," - ",SUM($J$15:OFFSET(J42,0,0,1,1))-SUM($I$15:OFFSET(I42,0,0,1,1)))</f>
        <v xml:space="preserve"> - </v>
      </c>
    </row>
    <row r="43" spans="1:15" x14ac:dyDescent="0.2">
      <c r="A43" s="36"/>
      <c r="B43" s="34"/>
      <c r="C43" s="36"/>
      <c r="D43" s="35"/>
      <c r="E43" s="36"/>
      <c r="F43" s="33"/>
      <c r="G43" s="36"/>
      <c r="H43" s="36"/>
      <c r="I43" s="38"/>
      <c r="J43" s="38"/>
      <c r="K43" s="39" t="str">
        <f ca="1">IF(AND(ISBLANK(I43),ISBLANK(J43))," - ",SUMIF($A$15:OFFSET(A43,0,0,1,1),$A43,$J$15:OFFSET(J43,0,0,1,1))-SUMIF($A$15:OFFSET(A43,0,0,1,1),$A43,$I$15:OFFSET(I43,0,0,1,1)))</f>
        <v xml:space="preserve"> - </v>
      </c>
      <c r="L43" s="39" t="str">
        <f ca="1">IF(AND(ISBLANK(I43),ISBLANK(J43))," - ",SUM($J$15:OFFSET(J43,0,0,1,1))-SUM($I$15:OFFSET(I43,0,0,1,1)))</f>
        <v xml:space="preserve"> - </v>
      </c>
    </row>
    <row r="44" spans="1:15" x14ac:dyDescent="0.2">
      <c r="A44" s="36"/>
      <c r="B44" s="34"/>
      <c r="C44" s="36"/>
      <c r="D44" s="35"/>
      <c r="E44" s="36"/>
      <c r="F44" s="33"/>
      <c r="G44" s="36"/>
      <c r="H44" s="36"/>
      <c r="I44" s="38"/>
      <c r="J44" s="38"/>
      <c r="K44" s="39" t="str">
        <f ca="1">IF(AND(ISBLANK(I44),ISBLANK(J44))," - ",SUMIF($A$15:OFFSET(A44,0,0,1,1),$A44,$J$15:OFFSET(J44,0,0,1,1))-SUMIF($A$15:OFFSET(A44,0,0,1,1),$A44,$I$15:OFFSET(I44,0,0,1,1)))</f>
        <v xml:space="preserve"> - </v>
      </c>
      <c r="L44" s="39" t="str">
        <f ca="1">IF(AND(ISBLANK(I44),ISBLANK(J44))," - ",SUM($J$15:OFFSET(J44,0,0,1,1))-SUM($I$15:OFFSET(I44,0,0,1,1)))</f>
        <v xml:space="preserve"> - </v>
      </c>
    </row>
    <row r="45" spans="1:15" x14ac:dyDescent="0.2">
      <c r="A45" s="36"/>
      <c r="B45" s="34"/>
      <c r="C45" s="36"/>
      <c r="D45" s="35"/>
      <c r="E45" s="36"/>
      <c r="F45" s="33"/>
      <c r="G45" s="36"/>
      <c r="H45" s="36"/>
      <c r="I45" s="38"/>
      <c r="J45" s="38"/>
      <c r="K45" s="39" t="str">
        <f ca="1">IF(AND(ISBLANK(I45),ISBLANK(J45))," - ",SUMIF($A$15:OFFSET(A45,0,0,1,1),$A45,$J$15:OFFSET(J45,0,0,1,1))-SUMIF($A$15:OFFSET(A45,0,0,1,1),$A45,$I$15:OFFSET(I45,0,0,1,1)))</f>
        <v xml:space="preserve"> - </v>
      </c>
      <c r="L45" s="39" t="str">
        <f ca="1">IF(AND(ISBLANK(I45),ISBLANK(J45))," - ",SUM($J$15:OFFSET(J45,0,0,1,1))-SUM($I$15:OFFSET(I45,0,0,1,1)))</f>
        <v xml:space="preserve"> - </v>
      </c>
    </row>
    <row r="46" spans="1:15" x14ac:dyDescent="0.2">
      <c r="A46" s="36"/>
      <c r="B46" s="34"/>
      <c r="C46" s="36"/>
      <c r="D46" s="35"/>
      <c r="E46" s="36"/>
      <c r="F46" s="33"/>
      <c r="G46" s="36"/>
      <c r="H46" s="36"/>
      <c r="I46" s="38"/>
      <c r="J46" s="38"/>
      <c r="K46" s="39" t="str">
        <f ca="1">IF(AND(ISBLANK(I46),ISBLANK(J46))," - ",SUMIF($A$15:OFFSET(A46,0,0,1,1),$A46,$J$15:OFFSET(J46,0,0,1,1))-SUMIF($A$15:OFFSET(A46,0,0,1,1),$A46,$I$15:OFFSET(I46,0,0,1,1)))</f>
        <v xml:space="preserve"> - </v>
      </c>
      <c r="L46" s="39" t="str">
        <f ca="1">IF(AND(ISBLANK(I46),ISBLANK(J46))," - ",SUM($J$15:OFFSET(J46,0,0,1,1))-SUM($I$15:OFFSET(I46,0,0,1,1)))</f>
        <v xml:space="preserve"> - </v>
      </c>
    </row>
    <row r="47" spans="1:15" x14ac:dyDescent="0.2">
      <c r="A47" s="36"/>
      <c r="B47" s="34"/>
      <c r="C47" s="36"/>
      <c r="D47" s="35"/>
      <c r="E47" s="36"/>
      <c r="F47" s="33"/>
      <c r="G47" s="36"/>
      <c r="H47" s="36"/>
      <c r="I47" s="38"/>
      <c r="J47" s="38"/>
      <c r="K47" s="39" t="str">
        <f ca="1">IF(AND(ISBLANK(I47),ISBLANK(J47))," - ",SUMIF($A$15:OFFSET(A47,0,0,1,1),$A47,$J$15:OFFSET(J47,0,0,1,1))-SUMIF($A$15:OFFSET(A47,0,0,1,1),$A47,$I$15:OFFSET(I47,0,0,1,1)))</f>
        <v xml:space="preserve"> - </v>
      </c>
      <c r="L47" s="39" t="str">
        <f ca="1">IF(AND(ISBLANK(I47),ISBLANK(J47))," - ",SUM($J$15:OFFSET(J47,0,0,1,1))-SUM($I$15:OFFSET(I47,0,0,1,1)))</f>
        <v xml:space="preserve"> - </v>
      </c>
    </row>
    <row r="48" spans="1:15" x14ac:dyDescent="0.2">
      <c r="A48" s="36"/>
      <c r="B48" s="34"/>
      <c r="C48" s="36"/>
      <c r="D48" s="35"/>
      <c r="E48" s="36"/>
      <c r="F48" s="33"/>
      <c r="G48" s="36"/>
      <c r="H48" s="36"/>
      <c r="I48" s="38"/>
      <c r="J48" s="38"/>
      <c r="K48" s="39" t="str">
        <f ca="1">IF(AND(ISBLANK(I48),ISBLANK(J48))," - ",SUMIF($A$15:OFFSET(A48,0,0,1,1),$A48,$J$15:OFFSET(J48,0,0,1,1))-SUMIF($A$15:OFFSET(A48,0,0,1,1),$A48,$I$15:OFFSET(I48,0,0,1,1)))</f>
        <v xml:space="preserve"> - </v>
      </c>
      <c r="L48" s="39" t="str">
        <f ca="1">IF(AND(ISBLANK(I48),ISBLANK(J48))," - ",SUM($J$15:OFFSET(J48,0,0,1,1))-SUM($I$15:OFFSET(I48,0,0,1,1)))</f>
        <v xml:space="preserve"> - </v>
      </c>
    </row>
    <row r="49" spans="1:12" x14ac:dyDescent="0.2">
      <c r="A49" s="36"/>
      <c r="B49" s="34"/>
      <c r="C49" s="36"/>
      <c r="D49" s="35"/>
      <c r="E49" s="36"/>
      <c r="F49" s="33"/>
      <c r="G49" s="36"/>
      <c r="H49" s="36"/>
      <c r="I49" s="38"/>
      <c r="J49" s="38"/>
      <c r="K49" s="39" t="str">
        <f ca="1">IF(AND(ISBLANK(I49),ISBLANK(J49))," - ",SUMIF($A$15:OFFSET(A49,0,0,1,1),$A49,$J$15:OFFSET(J49,0,0,1,1))-SUMIF($A$15:OFFSET(A49,0,0,1,1),$A49,$I$15:OFFSET(I49,0,0,1,1)))</f>
        <v xml:space="preserve"> - </v>
      </c>
      <c r="L49" s="39" t="str">
        <f ca="1">IF(AND(ISBLANK(I49),ISBLANK(J49))," - ",SUM($J$15:OFFSET(J49,0,0,1,1))-SUM($I$15:OFFSET(I49,0,0,1,1)))</f>
        <v xml:space="preserve"> - </v>
      </c>
    </row>
    <row r="50" spans="1:12" x14ac:dyDescent="0.2">
      <c r="A50" s="36"/>
      <c r="B50" s="34"/>
      <c r="C50" s="36"/>
      <c r="D50" s="35"/>
      <c r="E50" s="36"/>
      <c r="F50" s="33"/>
      <c r="G50" s="36"/>
      <c r="H50" s="36"/>
      <c r="I50" s="38"/>
      <c r="J50" s="38"/>
      <c r="K50" s="39" t="str">
        <f ca="1">IF(AND(ISBLANK(I50),ISBLANK(J50))," - ",SUMIF($A$15:OFFSET(A50,0,0,1,1),$A50,$J$15:OFFSET(J50,0,0,1,1))-SUMIF($A$15:OFFSET(A50,0,0,1,1),$A50,$I$15:OFFSET(I50,0,0,1,1)))</f>
        <v xml:space="preserve"> - </v>
      </c>
      <c r="L50" s="39" t="str">
        <f ca="1">IF(AND(ISBLANK(I50),ISBLANK(J50))," - ",SUM($J$15:OFFSET(J50,0,0,1,1))-SUM($I$15:OFFSET(I50,0,0,1,1)))</f>
        <v xml:space="preserve"> - </v>
      </c>
    </row>
    <row r="51" spans="1:12" x14ac:dyDescent="0.2">
      <c r="A51" s="36"/>
      <c r="B51" s="34"/>
      <c r="C51" s="36"/>
      <c r="D51" s="35"/>
      <c r="E51" s="36"/>
      <c r="F51" s="33"/>
      <c r="G51" s="36"/>
      <c r="H51" s="36"/>
      <c r="I51" s="38"/>
      <c r="J51" s="38"/>
      <c r="K51" s="39" t="str">
        <f ca="1">IF(AND(ISBLANK(I51),ISBLANK(J51))," - ",SUMIF($A$15:OFFSET(A51,0,0,1,1),$A51,$J$15:OFFSET(J51,0,0,1,1))-SUMIF($A$15:OFFSET(A51,0,0,1,1),$A51,$I$15:OFFSET(I51,0,0,1,1)))</f>
        <v xml:space="preserve"> - </v>
      </c>
      <c r="L51" s="39" t="str">
        <f ca="1">IF(AND(ISBLANK(I51),ISBLANK(J51))," - ",SUM($J$15:OFFSET(J51,0,0,1,1))-SUM($I$15:OFFSET(I51,0,0,1,1)))</f>
        <v xml:space="preserve"> - </v>
      </c>
    </row>
    <row r="52" spans="1:12" x14ac:dyDescent="0.2">
      <c r="A52" s="40"/>
      <c r="B52" s="34"/>
      <c r="C52" s="36"/>
      <c r="D52" s="35"/>
      <c r="E52" s="36"/>
      <c r="F52" s="33"/>
      <c r="G52" s="36"/>
      <c r="H52" s="36"/>
      <c r="I52" s="38"/>
      <c r="J52" s="38"/>
      <c r="K52" s="39" t="str">
        <f ca="1">IF(AND(ISBLANK(I52),ISBLANK(J52))," - ",SUMIF($A$15:OFFSET(A52,0,0,1,1),$A52,$J$15:OFFSET(J52,0,0,1,1))-SUMIF($A$15:OFFSET(A52,0,0,1,1),$A52,$I$15:OFFSET(I52,0,0,1,1)))</f>
        <v xml:space="preserve"> - </v>
      </c>
      <c r="L52" s="39" t="str">
        <f ca="1">IF(AND(ISBLANK(I52),ISBLANK(J52))," - ",SUM($J$15:OFFSET(J52,0,0,1,1))-SUM($I$15:OFFSET(I52,0,0,1,1)))</f>
        <v xml:space="preserve"> - </v>
      </c>
    </row>
  </sheetData>
  <mergeCells count="1">
    <mergeCell ref="N15:O15"/>
  </mergeCells>
  <phoneticPr fontId="4" type="noConversion"/>
  <dataValidations count="2">
    <dataValidation type="list" allowBlank="1" showInputMessage="1" showErrorMessage="1" sqref="A52">
      <formula1>accountList</formula1>
    </dataValidation>
    <dataValidation type="list" allowBlank="1" showInputMessage="1" showErrorMessage="1" sqref="A16:A51">
      <formula1>$G$5:$G$12</formula1>
    </dataValidation>
  </dataValidations>
  <printOptions horizontalCentered="1"/>
  <pageMargins left="0.4" right="0.4" top="0.4" bottom="0.5" header="0.25" footer="0.25"/>
  <pageSetup scale="88" fitToHeight="0" orientation="portrait" r:id="rId1"/>
  <headerFooter>
    <oddFooter>&amp;L&amp;8&amp;K01+049Account Register Template by Vertex42.com&amp;R&amp;8&amp;K01+049© 2016 Vertex42 LLC</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Register</vt:lpstr>
      <vt:lpstr>Register!Print_Area</vt:lpstr>
      <vt:lpstr>Register!Print_Titles</vt:lpstr>
    </vt:vector>
  </TitlesOfParts>
  <Company>Vertex42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 Register Template</dc:title>
  <dc:creator>Vertex42.com</dc:creator>
  <dc:description>(c) 2016 Vertex42 LLC. All Rights Reserved.</dc:description>
  <cp:lastModifiedBy>Anthony</cp:lastModifiedBy>
  <cp:lastPrinted>2016-02-10T18:39:20Z</cp:lastPrinted>
  <dcterms:created xsi:type="dcterms:W3CDTF">2007-12-24T15:22:31Z</dcterms:created>
  <dcterms:modified xsi:type="dcterms:W3CDTF">2016-06-14T17:55:08Z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 Vertex42 LLC</vt:lpwstr>
  </property>
  <property fmtid="{D5CDD505-2E9C-101B-9397-08002B2CF9AE}" pid="3" name="Version">
    <vt:lpwstr>1.0.0</vt:lpwstr>
  </property>
</Properties>
</file>