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ax Liability Estimator" sheetId="1" r:id="rId1"/>
    <sheet name="Tax Liability (Filled Example)" sheetId="2" r:id="rId2"/>
  </sheets>
  <calcPr calcId="145621" concurrentCalc="0"/>
</workbook>
</file>

<file path=xl/calcChain.xml><?xml version="1.0" encoding="utf-8"?>
<calcChain xmlns="http://schemas.openxmlformats.org/spreadsheetml/2006/main">
  <c r="G45" i="2" l="1"/>
  <c r="G43" i="2"/>
  <c r="G37" i="2"/>
  <c r="G34" i="2"/>
  <c r="P32" i="2"/>
  <c r="P34" i="2"/>
  <c r="P26" i="2"/>
  <c r="O16" i="2"/>
  <c r="P16" i="2"/>
  <c r="P36" i="2"/>
  <c r="M14" i="2"/>
  <c r="N14" i="2"/>
  <c r="P14" i="2"/>
  <c r="P18" i="2"/>
  <c r="P20" i="2"/>
  <c r="P23" i="2"/>
  <c r="P29" i="2"/>
  <c r="P39" i="2"/>
  <c r="P26" i="1"/>
  <c r="M14" i="1"/>
  <c r="N14" i="1"/>
  <c r="P14" i="1"/>
  <c r="P18" i="1"/>
  <c r="P20" i="1"/>
  <c r="P23" i="1"/>
  <c r="P29" i="1"/>
  <c r="P32" i="1"/>
  <c r="P34" i="1"/>
  <c r="O16" i="1"/>
  <c r="P16" i="1"/>
  <c r="P36" i="1"/>
  <c r="G34" i="1"/>
  <c r="G43" i="1"/>
  <c r="G45" i="1"/>
  <c r="P39" i="1"/>
  <c r="G37" i="1"/>
  <c r="G38" i="1"/>
  <c r="G40" i="1"/>
  <c r="G38" i="2"/>
  <c r="G40" i="2"/>
</calcChain>
</file>

<file path=xl/sharedStrings.xml><?xml version="1.0" encoding="utf-8"?>
<sst xmlns="http://schemas.openxmlformats.org/spreadsheetml/2006/main" count="79" uniqueCount="38">
  <si>
    <t>Legend</t>
  </si>
  <si>
    <t>Input</t>
  </si>
  <si>
    <t>Calc</t>
  </si>
  <si>
    <t>Required IRS Information</t>
  </si>
  <si>
    <t>Standard Deduction</t>
  </si>
  <si>
    <t>Tax Table Information</t>
  </si>
  <si>
    <t>Bracket</t>
  </si>
  <si>
    <t>Income Min</t>
  </si>
  <si>
    <t>Income Max</t>
  </si>
  <si>
    <t>Flat Tax Amount</t>
  </si>
  <si>
    <t>Additional Tax Rate</t>
  </si>
  <si>
    <t>Amount Over</t>
  </si>
  <si>
    <t>Tax Liability Estimator</t>
  </si>
  <si>
    <t>Year To Date Amount</t>
  </si>
  <si>
    <t>Per Period Amount</t>
  </si>
  <si>
    <t>Periods Remaining</t>
  </si>
  <si>
    <t>Total Year Estimate</t>
  </si>
  <si>
    <t>Salary Earnings</t>
  </si>
  <si>
    <t>Deductions</t>
  </si>
  <si>
    <t>Taxable Salary Earnings</t>
  </si>
  <si>
    <t>Taxes Paid</t>
  </si>
  <si>
    <t>Investment Income</t>
  </si>
  <si>
    <t>Other Income</t>
  </si>
  <si>
    <t>Gross Taxable Income</t>
  </si>
  <si>
    <t>Adjusted Taxable Income</t>
  </si>
  <si>
    <t>Tax Bracket</t>
  </si>
  <si>
    <t>Total Tax Liability</t>
  </si>
  <si>
    <t>Total Overpayment / (Underpayment)</t>
  </si>
  <si>
    <t>Underpayment Checker</t>
  </si>
  <si>
    <t>Percent of Tax Liability Paid</t>
  </si>
  <si>
    <t>Underpayment Waivers</t>
  </si>
  <si>
    <t>Liability is less than $1,000</t>
  </si>
  <si>
    <t>Paid at Least 90% of Liability</t>
  </si>
  <si>
    <t>Underpayment Status</t>
  </si>
  <si>
    <t>90% of Tax Liability</t>
  </si>
  <si>
    <t>Additional Required Payment to IRS to Pay 90% of Tax Liability</t>
  </si>
  <si>
    <t>or more</t>
  </si>
  <si>
    <t>Estimate of Tax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</si>
</sst>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&quot;$&quot;* #,##0.00_);[Red]_(&quot;$&quot;* \(#,##0.00\);_(&quot;$&quot;* &quot;-&quot;??_);_(@_)"/>
    <numFmt numFmtId="166" formatCode="0.0%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B4A55"/>
        <bgColor indexed="64"/>
      </patternFill>
    </fill>
  </fills>
  <borders count="4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/>
      <bottom style="double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thin">
        <color theme="0" tint="-0.24994659260841701"/>
      </top>
      <bottom/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auto="1"/>
      </right>
      <top style="thin">
        <color theme="0" tint="-0.24994659260841701"/>
      </top>
      <bottom/>
      <diagonal/>
    </border>
    <border>
      <left style="medium">
        <color theme="1"/>
      </left>
      <right style="medium">
        <color auto="1"/>
      </right>
      <top/>
      <bottom/>
      <diagonal/>
    </border>
    <border>
      <left style="medium">
        <color theme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44" fontId="0" fillId="2" borderId="1" xfId="0" applyNumberFormat="1" applyFill="1" applyBorder="1"/>
    <xf numFmtId="44" fontId="0" fillId="0" borderId="1" xfId="0" applyNumberFormat="1" applyFill="1" applyBorder="1"/>
    <xf numFmtId="0" fontId="2" fillId="0" borderId="0" xfId="0" applyFont="1"/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2" xfId="0" applyFont="1" applyBorder="1"/>
    <xf numFmtId="0" fontId="4" fillId="0" borderId="4" xfId="0" applyFont="1" applyBorder="1"/>
    <xf numFmtId="0" fontId="0" fillId="0" borderId="5" xfId="0" applyBorder="1"/>
    <xf numFmtId="37" fontId="0" fillId="2" borderId="7" xfId="0" applyNumberFormat="1" applyFill="1" applyBorder="1" applyAlignment="1">
      <alignment horizontal="center"/>
    </xf>
    <xf numFmtId="37" fontId="0" fillId="0" borderId="7" xfId="0" applyNumberFormat="1" applyFill="1" applyBorder="1" applyAlignment="1">
      <alignment horizontal="center"/>
    </xf>
    <xf numFmtId="0" fontId="0" fillId="0" borderId="8" xfId="0" applyBorder="1"/>
    <xf numFmtId="44" fontId="0" fillId="0" borderId="6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7" fillId="0" borderId="12" xfId="0" applyFont="1" applyBorder="1"/>
    <xf numFmtId="0" fontId="0" fillId="0" borderId="18" xfId="0" applyBorder="1"/>
    <xf numFmtId="0" fontId="0" fillId="0" borderId="17" xfId="0" applyBorder="1"/>
    <xf numFmtId="0" fontId="0" fillId="0" borderId="19" xfId="0" applyBorder="1"/>
    <xf numFmtId="44" fontId="0" fillId="0" borderId="19" xfId="0" applyNumberFormat="1" applyBorder="1"/>
    <xf numFmtId="44" fontId="4" fillId="0" borderId="19" xfId="0" applyNumberFormat="1" applyFont="1" applyBorder="1"/>
    <xf numFmtId="41" fontId="0" fillId="0" borderId="19" xfId="0" applyNumberFormat="1" applyBorder="1"/>
    <xf numFmtId="165" fontId="4" fillId="0" borderId="20" xfId="0" applyNumberFormat="1" applyFont="1" applyBorder="1"/>
    <xf numFmtId="0" fontId="4" fillId="0" borderId="21" xfId="0" applyFont="1" applyBorder="1"/>
    <xf numFmtId="0" fontId="0" fillId="0" borderId="0" xfId="0" applyAlignment="1">
      <alignment horizontal="center" vertical="center"/>
    </xf>
    <xf numFmtId="0" fontId="0" fillId="0" borderId="22" xfId="0" applyBorder="1"/>
    <xf numFmtId="44" fontId="0" fillId="2" borderId="26" xfId="0" applyNumberFormat="1" applyFill="1" applyBorder="1"/>
    <xf numFmtId="44" fontId="0" fillId="2" borderId="27" xfId="0" applyNumberFormat="1" applyFill="1" applyBorder="1"/>
    <xf numFmtId="0" fontId="0" fillId="0" borderId="28" xfId="0" applyBorder="1"/>
    <xf numFmtId="0" fontId="0" fillId="0" borderId="29" xfId="0" applyBorder="1"/>
    <xf numFmtId="44" fontId="0" fillId="0" borderId="26" xfId="0" applyNumberFormat="1" applyFill="1" applyBorder="1"/>
    <xf numFmtId="44" fontId="0" fillId="0" borderId="27" xfId="0" applyNumberFormat="1" applyFill="1" applyBorder="1"/>
    <xf numFmtId="0" fontId="0" fillId="0" borderId="30" xfId="0" applyBorder="1"/>
    <xf numFmtId="0" fontId="0" fillId="0" borderId="31" xfId="0" applyBorder="1"/>
    <xf numFmtId="37" fontId="0" fillId="2" borderId="32" xfId="0" applyNumberFormat="1" applyFill="1" applyBorder="1" applyAlignment="1">
      <alignment horizontal="center"/>
    </xf>
    <xf numFmtId="37" fontId="0" fillId="0" borderId="32" xfId="0" applyNumberForma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44" fontId="0" fillId="0" borderId="34" xfId="0" applyNumberFormat="1" applyBorder="1"/>
    <xf numFmtId="0" fontId="0" fillId="5" borderId="0" xfId="0" applyFill="1" applyBorder="1" applyProtection="1">
      <protection locked="0"/>
    </xf>
    <xf numFmtId="0" fontId="0" fillId="5" borderId="0" xfId="0" applyFill="1" applyBorder="1"/>
    <xf numFmtId="166" fontId="0" fillId="0" borderId="19" xfId="0" applyNumberFormat="1" applyBorder="1"/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44" fontId="4" fillId="0" borderId="20" xfId="0" applyNumberFormat="1" applyFont="1" applyFill="1" applyBorder="1"/>
    <xf numFmtId="0" fontId="3" fillId="0" borderId="11" xfId="0" applyFont="1" applyBorder="1"/>
    <xf numFmtId="0" fontId="0" fillId="0" borderId="11" xfId="0" applyBorder="1" applyAlignment="1">
      <alignment horizontal="left" indent="2"/>
    </xf>
    <xf numFmtId="44" fontId="4" fillId="0" borderId="35" xfId="0" applyNumberFormat="1" applyFont="1" applyBorder="1"/>
    <xf numFmtId="165" fontId="4" fillId="0" borderId="35" xfId="0" applyNumberFormat="1" applyFont="1" applyBorder="1"/>
    <xf numFmtId="0" fontId="0" fillId="6" borderId="3" xfId="0" applyFill="1" applyBorder="1"/>
    <xf numFmtId="0" fontId="8" fillId="6" borderId="3" xfId="0" applyFont="1" applyFill="1" applyBorder="1"/>
    <xf numFmtId="0" fontId="2" fillId="5" borderId="0" xfId="0" applyFont="1" applyFill="1" applyBorder="1"/>
    <xf numFmtId="0" fontId="5" fillId="4" borderId="3" xfId="0" applyFont="1" applyFill="1" applyBorder="1"/>
    <xf numFmtId="0" fontId="8" fillId="4" borderId="3" xfId="0" applyFont="1" applyFill="1" applyBorder="1"/>
    <xf numFmtId="0" fontId="5" fillId="5" borderId="0" xfId="0" applyFont="1" applyFill="1" applyBorder="1"/>
    <xf numFmtId="0" fontId="8" fillId="5" borderId="0" xfId="0" applyFont="1" applyFill="1" applyBorder="1"/>
    <xf numFmtId="0" fontId="1" fillId="7" borderId="1" xfId="0" applyFont="1" applyFill="1" applyBorder="1" applyAlignment="1">
      <alignment horizontal="center" wrapText="1"/>
    </xf>
    <xf numFmtId="0" fontId="1" fillId="7" borderId="24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wrapText="1"/>
    </xf>
    <xf numFmtId="0" fontId="1" fillId="7" borderId="14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0" fontId="1" fillId="7" borderId="16" xfId="0" applyFont="1" applyFill="1" applyBorder="1" applyAlignment="1">
      <alignment horizontal="center" wrapText="1"/>
    </xf>
    <xf numFmtId="44" fontId="0" fillId="5" borderId="0" xfId="0" applyNumberFormat="1" applyFill="1" applyBorder="1"/>
    <xf numFmtId="0" fontId="7" fillId="5" borderId="0" xfId="0" applyFont="1" applyFill="1" applyBorder="1"/>
    <xf numFmtId="0" fontId="4" fillId="5" borderId="0" xfId="0" applyFont="1" applyFill="1" applyBorder="1"/>
    <xf numFmtId="44" fontId="4" fillId="5" borderId="0" xfId="0" applyNumberFormat="1" applyFont="1" applyFill="1" applyBorder="1"/>
    <xf numFmtId="41" fontId="0" fillId="5" borderId="0" xfId="0" applyNumberFormat="1" applyFill="1" applyBorder="1"/>
    <xf numFmtId="165" fontId="4" fillId="5" borderId="0" xfId="0" applyNumberFormat="1" applyFont="1" applyFill="1" applyBorder="1"/>
    <xf numFmtId="166" fontId="0" fillId="5" borderId="0" xfId="0" applyNumberFormat="1" applyFill="1" applyBorder="1"/>
    <xf numFmtId="0" fontId="3" fillId="5" borderId="0" xfId="0" applyFont="1" applyFill="1" applyBorder="1"/>
    <xf numFmtId="0" fontId="0" fillId="5" borderId="0" xfId="0" applyFill="1" applyBorder="1" applyAlignment="1">
      <alignment horizontal="left" indent="2"/>
    </xf>
    <xf numFmtId="0" fontId="0" fillId="5" borderId="0" xfId="0" applyFill="1" applyBorder="1" applyAlignment="1">
      <alignment horizontal="center"/>
    </xf>
    <xf numFmtId="0" fontId="0" fillId="7" borderId="0" xfId="0" applyFill="1" applyBorder="1" applyProtection="1">
      <protection locked="0"/>
    </xf>
    <xf numFmtId="0" fontId="0" fillId="7" borderId="0" xfId="0" applyFill="1" applyBorder="1"/>
    <xf numFmtId="0" fontId="0" fillId="7" borderId="0" xfId="0" applyFill="1"/>
    <xf numFmtId="0" fontId="0" fillId="7" borderId="36" xfId="0" applyFill="1" applyBorder="1" applyProtection="1">
      <protection locked="0"/>
    </xf>
    <xf numFmtId="0" fontId="0" fillId="7" borderId="36" xfId="0" applyFill="1" applyBorder="1"/>
    <xf numFmtId="0" fontId="0" fillId="0" borderId="41" xfId="0" applyBorder="1"/>
    <xf numFmtId="44" fontId="0" fillId="0" borderId="40" xfId="0" applyNumberFormat="1" applyFill="1" applyBorder="1"/>
    <xf numFmtId="0" fontId="0" fillId="0" borderId="42" xfId="0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1B4A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showGridLines="0" tabSelected="1" workbookViewId="0">
      <selection activeCell="V39" sqref="U39:V39"/>
    </sheetView>
  </sheetViews>
  <sheetFormatPr defaultRowHeight="15" x14ac:dyDescent="0.25"/>
  <cols>
    <col min="1" max="1" width="5.28515625" customWidth="1"/>
    <col min="2" max="2" width="9.28515625" customWidth="1"/>
    <col min="3" max="3" width="14.140625" customWidth="1"/>
    <col min="4" max="5" width="15.7109375" customWidth="1"/>
    <col min="6" max="6" width="15.140625" customWidth="1"/>
    <col min="7" max="7" width="16.7109375" customWidth="1"/>
    <col min="12" max="12" width="13.28515625" customWidth="1"/>
    <col min="13" max="13" width="16" customWidth="1"/>
    <col min="14" max="14" width="15.5703125" customWidth="1"/>
    <col min="15" max="15" width="14.42578125" customWidth="1"/>
    <col min="16" max="16" width="16.5703125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79"/>
      <c r="I1" s="79"/>
      <c r="J1" s="80"/>
      <c r="K1" s="81"/>
      <c r="L1" s="81"/>
      <c r="M1" s="81"/>
      <c r="N1" s="81"/>
      <c r="O1" s="81"/>
      <c r="P1" s="81"/>
      <c r="Q1" s="81"/>
    </row>
    <row r="2" spans="1:17" x14ac:dyDescent="0.25">
      <c r="A2" s="8"/>
      <c r="B2" s="8"/>
      <c r="C2" s="8"/>
      <c r="D2" s="8"/>
      <c r="E2" s="8"/>
      <c r="F2" s="8"/>
      <c r="G2" s="8"/>
      <c r="H2" s="79"/>
      <c r="I2" s="82"/>
      <c r="J2" s="83"/>
      <c r="K2" s="83"/>
      <c r="L2" s="81"/>
      <c r="M2" s="81"/>
      <c r="N2" s="81"/>
      <c r="O2" s="81"/>
      <c r="P2" s="81"/>
      <c r="Q2" s="81"/>
    </row>
    <row r="3" spans="1:17" ht="15.75" thickBot="1" x14ac:dyDescent="0.3">
      <c r="A3" s="1"/>
      <c r="B3" s="1"/>
      <c r="C3" s="1"/>
      <c r="D3" s="1"/>
      <c r="E3" s="1"/>
      <c r="F3" s="1"/>
      <c r="G3" s="1"/>
      <c r="H3" s="1"/>
      <c r="I3" s="45"/>
      <c r="J3" s="46"/>
    </row>
    <row r="4" spans="1:17" ht="15" customHeight="1" x14ac:dyDescent="0.25">
      <c r="A4" s="1"/>
      <c r="B4" s="87" t="s">
        <v>37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7" ht="15.75" thickBot="1" x14ac:dyDescent="0.3">
      <c r="A5" s="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x14ac:dyDescent="0.25">
      <c r="A6" s="10"/>
      <c r="B6" s="10"/>
      <c r="C6" s="10"/>
      <c r="D6" s="10"/>
      <c r="E6" s="10"/>
      <c r="F6" s="10"/>
      <c r="G6" s="10"/>
      <c r="H6" s="10"/>
      <c r="I6" s="46"/>
      <c r="J6" s="46"/>
    </row>
    <row r="7" spans="1:17" ht="21" x14ac:dyDescent="0.35">
      <c r="A7" s="55"/>
      <c r="B7" s="56" t="s">
        <v>0</v>
      </c>
      <c r="C7" s="55"/>
      <c r="D7" s="55"/>
      <c r="E7" s="55"/>
      <c r="F7" s="55"/>
      <c r="G7" s="55"/>
      <c r="H7" s="55"/>
      <c r="I7" s="46"/>
      <c r="J7" s="55"/>
      <c r="K7" s="56" t="s">
        <v>12</v>
      </c>
      <c r="L7" s="55"/>
      <c r="M7" s="55"/>
      <c r="N7" s="55"/>
      <c r="O7" s="55"/>
      <c r="P7" s="55"/>
      <c r="Q7" s="55"/>
    </row>
    <row r="8" spans="1:17" x14ac:dyDescent="0.25">
      <c r="A8" s="1"/>
      <c r="B8" s="2" t="s">
        <v>1</v>
      </c>
      <c r="C8" s="1"/>
      <c r="D8" s="1"/>
      <c r="E8" s="1"/>
      <c r="F8" s="1"/>
      <c r="G8" s="1"/>
      <c r="H8" s="1"/>
      <c r="I8" s="45"/>
    </row>
    <row r="9" spans="1:17" ht="15.75" thickBot="1" x14ac:dyDescent="0.3">
      <c r="A9" s="1"/>
      <c r="B9" s="3" t="s">
        <v>2</v>
      </c>
      <c r="D9" s="1"/>
      <c r="E9" s="1"/>
      <c r="F9" s="1"/>
      <c r="G9" s="1"/>
      <c r="H9" s="1"/>
      <c r="I9" s="45"/>
    </row>
    <row r="10" spans="1:17" ht="30.75" thickBot="1" x14ac:dyDescent="0.3">
      <c r="I10" s="46"/>
      <c r="K10" s="22"/>
      <c r="L10" s="23"/>
      <c r="M10" s="65" t="s">
        <v>13</v>
      </c>
      <c r="N10" s="66" t="s">
        <v>14</v>
      </c>
      <c r="O10" s="67" t="s">
        <v>15</v>
      </c>
      <c r="P10" s="68" t="s">
        <v>16</v>
      </c>
    </row>
    <row r="11" spans="1:17" x14ac:dyDescent="0.25">
      <c r="I11" s="46"/>
      <c r="K11" s="20" t="s">
        <v>17</v>
      </c>
      <c r="L11" s="10"/>
      <c r="M11" s="32"/>
      <c r="N11" s="33"/>
      <c r="O11" s="10"/>
      <c r="P11" s="24"/>
    </row>
    <row r="12" spans="1:17" ht="21" x14ac:dyDescent="0.35">
      <c r="A12" s="55"/>
      <c r="B12" s="56" t="s">
        <v>3</v>
      </c>
      <c r="C12" s="55"/>
      <c r="D12" s="55"/>
      <c r="E12" s="55"/>
      <c r="F12" s="55"/>
      <c r="G12" s="55"/>
      <c r="H12" s="55"/>
      <c r="I12" s="46"/>
      <c r="K12" s="20" t="s">
        <v>18</v>
      </c>
      <c r="L12" s="10"/>
      <c r="M12" s="32"/>
      <c r="N12" s="33"/>
      <c r="O12" s="10"/>
      <c r="P12" s="24"/>
    </row>
    <row r="13" spans="1:17" x14ac:dyDescent="0.25">
      <c r="I13" s="46"/>
      <c r="K13" s="20"/>
      <c r="L13" s="10"/>
      <c r="M13" s="84"/>
      <c r="N13" s="16"/>
      <c r="O13" s="10"/>
      <c r="P13" s="24"/>
    </row>
    <row r="14" spans="1:17" x14ac:dyDescent="0.25">
      <c r="I14" s="46"/>
      <c r="K14" s="20" t="s">
        <v>19</v>
      </c>
      <c r="L14" s="10"/>
      <c r="M14" s="85">
        <f>M11-M12</f>
        <v>0</v>
      </c>
      <c r="N14" s="17">
        <f>N11-N12</f>
        <v>0</v>
      </c>
      <c r="O14" s="14"/>
      <c r="P14" s="25">
        <f>M14+N14*O14</f>
        <v>0</v>
      </c>
    </row>
    <row r="15" spans="1:17" x14ac:dyDescent="0.25">
      <c r="B15" s="4" t="s">
        <v>4</v>
      </c>
      <c r="D15" s="2"/>
      <c r="I15" s="46"/>
      <c r="K15" s="20"/>
      <c r="L15" s="10"/>
      <c r="M15" s="86"/>
      <c r="N15" s="16"/>
      <c r="O15" s="10"/>
      <c r="P15" s="24"/>
    </row>
    <row r="16" spans="1:17" x14ac:dyDescent="0.25">
      <c r="I16" s="46"/>
      <c r="K16" s="20" t="s">
        <v>20</v>
      </c>
      <c r="L16" s="10"/>
      <c r="M16" s="32"/>
      <c r="N16" s="33"/>
      <c r="O16" s="15">
        <f>O14</f>
        <v>0</v>
      </c>
      <c r="P16" s="25">
        <f>M16+N16*O16</f>
        <v>0</v>
      </c>
    </row>
    <row r="17" spans="1:16" x14ac:dyDescent="0.25">
      <c r="I17" s="46"/>
      <c r="K17" s="20"/>
      <c r="L17" s="10"/>
      <c r="M17" s="34"/>
      <c r="N17" s="35"/>
      <c r="O17" s="10"/>
      <c r="P17" s="24"/>
    </row>
    <row r="18" spans="1:16" x14ac:dyDescent="0.25">
      <c r="B18" s="4" t="s">
        <v>5</v>
      </c>
      <c r="I18" s="46"/>
      <c r="K18" s="20" t="s">
        <v>21</v>
      </c>
      <c r="L18" s="10"/>
      <c r="M18" s="32"/>
      <c r="N18" s="33"/>
      <c r="O18" s="14"/>
      <c r="P18" s="25">
        <f>M18+N18*O18</f>
        <v>0</v>
      </c>
    </row>
    <row r="19" spans="1:16" x14ac:dyDescent="0.25">
      <c r="I19" s="46"/>
      <c r="K19" s="20"/>
      <c r="L19" s="10"/>
      <c r="M19" s="34"/>
      <c r="N19" s="35"/>
      <c r="O19" s="10"/>
      <c r="P19" s="24"/>
    </row>
    <row r="20" spans="1:16" ht="33.75" customHeight="1" x14ac:dyDescent="0.25">
      <c r="B20" s="62" t="s">
        <v>6</v>
      </c>
      <c r="C20" s="62" t="s">
        <v>7</v>
      </c>
      <c r="D20" s="62" t="s">
        <v>8</v>
      </c>
      <c r="E20" s="62" t="s">
        <v>9</v>
      </c>
      <c r="F20" s="62" t="s">
        <v>10</v>
      </c>
      <c r="G20" s="62" t="s">
        <v>11</v>
      </c>
      <c r="I20" s="46"/>
      <c r="K20" s="20" t="s">
        <v>22</v>
      </c>
      <c r="L20" s="10"/>
      <c r="M20" s="32"/>
      <c r="N20" s="33"/>
      <c r="O20" s="14"/>
      <c r="P20" s="25">
        <f>M20+N20*O20</f>
        <v>0</v>
      </c>
    </row>
    <row r="21" spans="1:16" x14ac:dyDescent="0.25">
      <c r="B21" s="5">
        <v>1</v>
      </c>
      <c r="C21" s="2"/>
      <c r="D21" s="2"/>
      <c r="E21" s="2"/>
      <c r="F21" s="6"/>
      <c r="G21" s="2"/>
      <c r="I21" s="46"/>
      <c r="K21" s="20"/>
      <c r="L21" s="10"/>
      <c r="M21" s="13"/>
      <c r="N21" s="10"/>
      <c r="O21" s="10"/>
      <c r="P21" s="24"/>
    </row>
    <row r="22" spans="1:16" x14ac:dyDescent="0.25">
      <c r="B22" s="5">
        <v>2</v>
      </c>
      <c r="C22" s="2"/>
      <c r="D22" s="2"/>
      <c r="E22" s="2"/>
      <c r="F22" s="6"/>
      <c r="G22" s="2"/>
      <c r="I22" s="46"/>
      <c r="K22" s="20"/>
      <c r="L22" s="10"/>
      <c r="M22" s="10"/>
      <c r="N22" s="10"/>
      <c r="O22" s="10"/>
      <c r="P22" s="24"/>
    </row>
    <row r="23" spans="1:16" ht="16.5" thickBot="1" x14ac:dyDescent="0.3">
      <c r="B23" s="5">
        <v>3</v>
      </c>
      <c r="C23" s="2"/>
      <c r="D23" s="2"/>
      <c r="E23" s="2"/>
      <c r="F23" s="6"/>
      <c r="G23" s="2"/>
      <c r="I23" s="46"/>
      <c r="K23" s="21" t="s">
        <v>23</v>
      </c>
      <c r="L23" s="11"/>
      <c r="M23" s="11"/>
      <c r="N23" s="11"/>
      <c r="O23" s="11"/>
      <c r="P23" s="26">
        <f>P14+P18+P20</f>
        <v>0</v>
      </c>
    </row>
    <row r="24" spans="1:16" ht="15.75" thickTop="1" x14ac:dyDescent="0.25">
      <c r="B24" s="5">
        <v>4</v>
      </c>
      <c r="C24" s="2"/>
      <c r="D24" s="2"/>
      <c r="E24" s="2"/>
      <c r="F24" s="6"/>
      <c r="G24" s="2"/>
      <c r="I24" s="46"/>
      <c r="K24" s="20"/>
      <c r="L24" s="10"/>
      <c r="M24" s="10"/>
      <c r="N24" s="10"/>
      <c r="O24" s="10"/>
      <c r="P24" s="24"/>
    </row>
    <row r="25" spans="1:16" x14ac:dyDescent="0.25">
      <c r="B25" s="5">
        <v>5</v>
      </c>
      <c r="C25" s="2"/>
      <c r="D25" s="2"/>
      <c r="E25" s="2"/>
      <c r="F25" s="6"/>
      <c r="G25" s="2"/>
      <c r="I25" s="46"/>
      <c r="K25" s="20"/>
      <c r="L25" s="10"/>
      <c r="M25" s="10"/>
      <c r="N25" s="10"/>
      <c r="O25" s="10"/>
      <c r="P25" s="24"/>
    </row>
    <row r="26" spans="1:16" x14ac:dyDescent="0.25">
      <c r="B26" s="5">
        <v>6</v>
      </c>
      <c r="C26" s="2"/>
      <c r="D26" s="2"/>
      <c r="E26" s="2"/>
      <c r="F26" s="6"/>
      <c r="G26" s="2"/>
      <c r="I26" s="46"/>
      <c r="K26" s="20" t="s">
        <v>4</v>
      </c>
      <c r="L26" s="10"/>
      <c r="M26" s="10"/>
      <c r="N26" s="10"/>
      <c r="O26" s="10"/>
      <c r="P26" s="25">
        <f>$D$15</f>
        <v>0</v>
      </c>
    </row>
    <row r="27" spans="1:16" x14ac:dyDescent="0.25">
      <c r="B27" s="5">
        <v>7</v>
      </c>
      <c r="C27" s="2"/>
      <c r="D27" s="7"/>
      <c r="E27" s="2"/>
      <c r="F27" s="6"/>
      <c r="G27" s="2"/>
      <c r="I27" s="46"/>
      <c r="K27" s="20"/>
      <c r="L27" s="10"/>
      <c r="M27" s="10"/>
      <c r="N27" s="10"/>
      <c r="O27" s="10"/>
      <c r="P27" s="24"/>
    </row>
    <row r="28" spans="1:16" x14ac:dyDescent="0.25">
      <c r="I28" s="46"/>
      <c r="K28" s="20"/>
      <c r="L28" s="10"/>
      <c r="M28" s="10"/>
      <c r="N28" s="10"/>
      <c r="O28" s="10"/>
      <c r="P28" s="24"/>
    </row>
    <row r="29" spans="1:16" ht="16.5" thickBot="1" x14ac:dyDescent="0.3">
      <c r="I29" s="46"/>
      <c r="K29" s="21" t="s">
        <v>24</v>
      </c>
      <c r="L29" s="11"/>
      <c r="M29" s="12"/>
      <c r="N29" s="11"/>
      <c r="O29" s="29"/>
      <c r="P29" s="26">
        <f>P23-P26</f>
        <v>0</v>
      </c>
    </row>
    <row r="30" spans="1:16" ht="15.75" thickTop="1" x14ac:dyDescent="0.25">
      <c r="I30" s="46"/>
      <c r="K30" s="20"/>
      <c r="P30" s="24"/>
    </row>
    <row r="31" spans="1:16" ht="20.25" customHeight="1" x14ac:dyDescent="0.35">
      <c r="A31" s="55"/>
      <c r="B31" s="56" t="s">
        <v>28</v>
      </c>
      <c r="C31" s="55"/>
      <c r="D31" s="55"/>
      <c r="E31" s="55"/>
      <c r="F31" s="55"/>
      <c r="G31" s="55"/>
      <c r="H31" s="55"/>
      <c r="K31" s="20"/>
      <c r="P31" s="24"/>
    </row>
    <row r="32" spans="1:16" ht="15.75" thickBot="1" x14ac:dyDescent="0.3">
      <c r="A32" s="46"/>
      <c r="B32" s="57"/>
      <c r="C32" s="46"/>
      <c r="D32" s="46"/>
      <c r="E32" s="46"/>
      <c r="F32" s="46"/>
      <c r="G32" s="46"/>
      <c r="H32" s="46"/>
      <c r="K32" s="20" t="s">
        <v>25</v>
      </c>
      <c r="P32" s="27" t="str">
        <f>IF(ISNA(MATCH(P29,$C$21:$C$27,1)),"",MATCH(P29,$C$21:$C$27,1))</f>
        <v/>
      </c>
    </row>
    <row r="33" spans="1:18" x14ac:dyDescent="0.25">
      <c r="B33" s="18"/>
      <c r="C33" s="19"/>
      <c r="D33" s="19"/>
      <c r="E33" s="19"/>
      <c r="F33" s="19"/>
      <c r="G33" s="31"/>
      <c r="K33" s="20"/>
      <c r="P33" s="24"/>
    </row>
    <row r="34" spans="1:18" ht="15.75" customHeight="1" x14ac:dyDescent="0.25">
      <c r="B34" s="20" t="s">
        <v>29</v>
      </c>
      <c r="C34" s="10"/>
      <c r="D34" s="10"/>
      <c r="E34" s="10"/>
      <c r="F34" s="10"/>
      <c r="G34" s="47">
        <f>IF($P$34=0,0,$P$36/$P$34)</f>
        <v>0</v>
      </c>
      <c r="K34" s="20" t="s">
        <v>26</v>
      </c>
      <c r="P34" s="25">
        <f>IF(P32="",0,INDEX($E$21:$E$27,P32)+(INDEX($F$21:$F$27,P32)*(P29-INDEX($G$21:$G$27,P32))))</f>
        <v>0</v>
      </c>
    </row>
    <row r="35" spans="1:18" x14ac:dyDescent="0.25">
      <c r="B35" s="20"/>
      <c r="C35" s="10"/>
      <c r="D35" s="10"/>
      <c r="E35" s="10"/>
      <c r="F35" s="10"/>
      <c r="G35" s="24"/>
      <c r="K35" s="20"/>
      <c r="P35" s="24"/>
    </row>
    <row r="36" spans="1:18" x14ac:dyDescent="0.25">
      <c r="B36" s="51" t="s">
        <v>30</v>
      </c>
      <c r="C36" s="10"/>
      <c r="D36" s="10"/>
      <c r="E36" s="10"/>
      <c r="F36" s="10"/>
      <c r="G36" s="24"/>
      <c r="K36" s="20" t="s">
        <v>20</v>
      </c>
      <c r="P36" s="25">
        <f>P16</f>
        <v>0</v>
      </c>
    </row>
    <row r="37" spans="1:18" x14ac:dyDescent="0.25">
      <c r="B37" s="52" t="s">
        <v>31</v>
      </c>
      <c r="C37" s="10"/>
      <c r="D37" s="10"/>
      <c r="E37" s="10"/>
      <c r="F37" s="10"/>
      <c r="G37" s="48" t="str">
        <f>IF($P$39&lt;=-1000,"Fail","Pass")</f>
        <v>Pass</v>
      </c>
      <c r="K37" s="20"/>
      <c r="P37" s="24"/>
    </row>
    <row r="38" spans="1:18" x14ac:dyDescent="0.25">
      <c r="B38" s="52" t="s">
        <v>32</v>
      </c>
      <c r="C38" s="10"/>
      <c r="D38" s="10"/>
      <c r="E38" s="10"/>
      <c r="F38" s="10"/>
      <c r="G38" s="48" t="str">
        <f>IF(G34&gt;=0.9,"Pass","Fail")</f>
        <v>Fail</v>
      </c>
      <c r="K38" s="20"/>
      <c r="P38" s="24"/>
    </row>
    <row r="39" spans="1:18" ht="16.5" thickBot="1" x14ac:dyDescent="0.3">
      <c r="B39" s="20"/>
      <c r="C39" s="10"/>
      <c r="D39" s="10"/>
      <c r="E39" s="10"/>
      <c r="F39" s="10"/>
      <c r="G39" s="24"/>
      <c r="K39" s="21" t="s">
        <v>27</v>
      </c>
      <c r="L39" s="11"/>
      <c r="M39" s="11"/>
      <c r="N39" s="11"/>
      <c r="O39" s="11"/>
      <c r="P39" s="28">
        <f>P36-P34</f>
        <v>0</v>
      </c>
    </row>
    <row r="40" spans="1:18" ht="15.75" thickTop="1" x14ac:dyDescent="0.25">
      <c r="B40" s="20" t="s">
        <v>33</v>
      </c>
      <c r="C40" s="10"/>
      <c r="D40" s="10"/>
      <c r="E40" s="10"/>
      <c r="F40" s="10"/>
      <c r="G40" s="49" t="str">
        <f>IF(AND(G37="Fail",G38="Fail"),"Penalty","No Penalty")</f>
        <v>No Penalty</v>
      </c>
    </row>
    <row r="41" spans="1:18" x14ac:dyDescent="0.25">
      <c r="B41" s="20"/>
      <c r="C41" s="10"/>
      <c r="D41" s="10"/>
      <c r="E41" s="10"/>
      <c r="F41" s="10"/>
      <c r="G41" s="24"/>
    </row>
    <row r="42" spans="1:18" x14ac:dyDescent="0.25">
      <c r="B42" s="20"/>
      <c r="C42" s="10"/>
      <c r="D42" s="10"/>
      <c r="E42" s="10"/>
      <c r="F42" s="10"/>
      <c r="G42" s="24"/>
      <c r="J42" s="46"/>
    </row>
    <row r="43" spans="1:18" ht="21" x14ac:dyDescent="0.35">
      <c r="B43" s="20" t="s">
        <v>34</v>
      </c>
      <c r="C43" s="10"/>
      <c r="D43" s="10"/>
      <c r="E43" s="10"/>
      <c r="F43" s="10"/>
      <c r="G43" s="25">
        <f>$P$34*0.9</f>
        <v>0</v>
      </c>
      <c r="J43" s="46"/>
      <c r="K43" s="61"/>
      <c r="L43" s="46"/>
      <c r="M43" s="46"/>
      <c r="N43" s="46"/>
      <c r="O43" s="46"/>
      <c r="P43" s="46"/>
      <c r="Q43" s="46"/>
      <c r="R43" s="46"/>
    </row>
    <row r="44" spans="1:18" x14ac:dyDescent="0.25">
      <c r="B44" s="20"/>
      <c r="C44" s="10"/>
      <c r="D44" s="10"/>
      <c r="E44" s="10"/>
      <c r="F44" s="10"/>
      <c r="G44" s="24"/>
      <c r="J44" s="46"/>
      <c r="K44" s="57"/>
      <c r="L44" s="46"/>
      <c r="M44" s="46"/>
      <c r="N44" s="46"/>
      <c r="O44" s="46"/>
      <c r="P44" s="46"/>
      <c r="Q44" s="46"/>
      <c r="R44" s="46"/>
    </row>
    <row r="45" spans="1:18" ht="16.5" thickBot="1" x14ac:dyDescent="0.3">
      <c r="B45" s="21" t="s">
        <v>35</v>
      </c>
      <c r="C45" s="11"/>
      <c r="D45" s="11"/>
      <c r="E45" s="11"/>
      <c r="F45" s="11"/>
      <c r="G45" s="50">
        <f>IF($P$36&gt;=G43,0,G43-$P$36)</f>
        <v>0</v>
      </c>
      <c r="H45" s="20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.75" thickTop="1" x14ac:dyDescent="0.25">
      <c r="A46" s="46"/>
      <c r="J46" s="46"/>
      <c r="K46" s="46"/>
      <c r="L46" s="46"/>
      <c r="M46" s="46"/>
      <c r="N46" s="46"/>
      <c r="O46" s="46"/>
      <c r="P46" s="75"/>
      <c r="Q46" s="46"/>
      <c r="R46" s="46"/>
    </row>
    <row r="47" spans="1:18" ht="15.75" x14ac:dyDescent="0.25">
      <c r="A47" s="46"/>
      <c r="B47" s="70"/>
      <c r="C47" s="71"/>
      <c r="D47" s="71"/>
      <c r="E47" s="71"/>
      <c r="F47" s="71"/>
      <c r="G47" s="72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76"/>
      <c r="L48" s="46"/>
      <c r="M48" s="46"/>
      <c r="N48" s="46"/>
      <c r="O48" s="46"/>
      <c r="P48" s="46"/>
      <c r="Q48" s="46"/>
      <c r="R48" s="46"/>
    </row>
    <row r="49" spans="1:18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77"/>
      <c r="L49" s="46"/>
      <c r="M49" s="46"/>
      <c r="N49" s="46"/>
      <c r="O49" s="46"/>
      <c r="P49" s="78"/>
      <c r="Q49" s="46"/>
      <c r="R49" s="46"/>
    </row>
    <row r="50" spans="1:18" x14ac:dyDescent="0.25">
      <c r="A50" s="46"/>
      <c r="B50" s="46"/>
      <c r="C50" s="46"/>
      <c r="D50" s="46"/>
      <c r="E50" s="46"/>
      <c r="F50" s="46"/>
      <c r="G50" s="69"/>
      <c r="H50" s="46"/>
      <c r="I50" s="46"/>
      <c r="J50" s="46"/>
      <c r="K50" s="77"/>
      <c r="L50" s="46"/>
      <c r="M50" s="46"/>
      <c r="N50" s="46"/>
      <c r="O50" s="46"/>
      <c r="P50" s="78"/>
      <c r="Q50" s="46"/>
      <c r="R50" s="46"/>
    </row>
    <row r="51" spans="1:18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78"/>
      <c r="Q52" s="46"/>
      <c r="R52" s="46"/>
    </row>
    <row r="53" spans="1:18" ht="15.75" x14ac:dyDescent="0.25">
      <c r="A53" s="46"/>
      <c r="B53" s="70"/>
      <c r="C53" s="71"/>
      <c r="D53" s="71"/>
      <c r="E53" s="71"/>
      <c r="F53" s="71"/>
      <c r="G53" s="72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69"/>
      <c r="Q55" s="46"/>
      <c r="R55" s="46"/>
    </row>
    <row r="56" spans="1:18" x14ac:dyDescent="0.25">
      <c r="A56" s="46"/>
      <c r="B56" s="46"/>
      <c r="C56" s="46"/>
      <c r="D56" s="46"/>
      <c r="E56" s="46"/>
      <c r="F56" s="46"/>
      <c r="G56" s="7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.75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70"/>
      <c r="L57" s="71"/>
      <c r="M57" s="71"/>
      <c r="N57" s="71"/>
      <c r="O57" s="71"/>
      <c r="P57" s="72"/>
      <c r="Q57" s="46"/>
      <c r="R57" s="46"/>
    </row>
    <row r="58" spans="1:18" x14ac:dyDescent="0.25">
      <c r="A58" s="46"/>
      <c r="B58" s="46"/>
      <c r="C58" s="46"/>
      <c r="D58" s="46"/>
      <c r="E58" s="46"/>
      <c r="F58" s="46"/>
      <c r="G58" s="69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x14ac:dyDescent="0.25">
      <c r="A60" s="46"/>
      <c r="B60" s="46"/>
      <c r="C60" s="46"/>
      <c r="D60" s="46"/>
      <c r="E60" s="46"/>
      <c r="F60" s="46"/>
      <c r="G60" s="69"/>
      <c r="H60" s="46"/>
      <c r="I60" s="46"/>
      <c r="J60" s="46"/>
    </row>
    <row r="61" spans="1:18" x14ac:dyDescent="0.2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8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8" ht="15.75" x14ac:dyDescent="0.25">
      <c r="A63" s="46"/>
      <c r="B63" s="70"/>
      <c r="C63" s="71"/>
      <c r="D63" s="71"/>
      <c r="E63" s="71"/>
      <c r="F63" s="71"/>
      <c r="G63" s="74"/>
      <c r="H63" s="46"/>
      <c r="I63" s="46"/>
      <c r="J63" s="46"/>
    </row>
    <row r="64" spans="1:18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x14ac:dyDescent="0.25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x14ac:dyDescent="0.25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21" x14ac:dyDescent="0.35">
      <c r="A67" s="46"/>
      <c r="B67" s="61"/>
      <c r="C67" s="46"/>
      <c r="D67" s="46"/>
      <c r="E67" s="46"/>
      <c r="F67" s="46"/>
      <c r="G67" s="46"/>
      <c r="H67" s="46"/>
      <c r="I67" s="46"/>
      <c r="J67" s="46"/>
    </row>
    <row r="68" spans="1:10" x14ac:dyDescent="0.25">
      <c r="A68" s="46"/>
      <c r="B68" s="57"/>
      <c r="C68" s="46"/>
      <c r="D68" s="46"/>
      <c r="E68" s="46"/>
      <c r="F68" s="46"/>
      <c r="G68" s="46"/>
      <c r="H68" s="46"/>
      <c r="I68" s="46"/>
      <c r="J68" s="46"/>
    </row>
    <row r="69" spans="1:10" x14ac:dyDescent="0.25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x14ac:dyDescent="0.25">
      <c r="A70" s="46"/>
      <c r="B70" s="46"/>
      <c r="C70" s="46"/>
      <c r="D70" s="46"/>
      <c r="E70" s="46"/>
      <c r="F70" s="46"/>
      <c r="G70" s="75"/>
      <c r="H70" s="46"/>
      <c r="I70" s="46"/>
      <c r="J70" s="46"/>
    </row>
    <row r="71" spans="1:10" x14ac:dyDescent="0.25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x14ac:dyDescent="0.25">
      <c r="A72" s="46"/>
      <c r="B72" s="76"/>
      <c r="C72" s="46"/>
      <c r="D72" s="46"/>
      <c r="E72" s="46"/>
      <c r="F72" s="46"/>
      <c r="G72" s="46"/>
      <c r="H72" s="46"/>
      <c r="I72" s="46"/>
      <c r="J72" s="46"/>
    </row>
    <row r="73" spans="1:10" x14ac:dyDescent="0.25">
      <c r="A73" s="46"/>
      <c r="B73" s="77"/>
      <c r="C73" s="46"/>
      <c r="D73" s="46"/>
      <c r="E73" s="46"/>
      <c r="F73" s="46"/>
      <c r="G73" s="78"/>
      <c r="H73" s="46"/>
      <c r="I73" s="46"/>
      <c r="J73" s="46"/>
    </row>
    <row r="74" spans="1:10" x14ac:dyDescent="0.25">
      <c r="A74" s="46"/>
      <c r="B74" s="77"/>
      <c r="C74" s="46"/>
      <c r="D74" s="46"/>
      <c r="E74" s="46"/>
      <c r="F74" s="46"/>
      <c r="G74" s="78"/>
      <c r="H74" s="46"/>
      <c r="I74" s="46"/>
      <c r="J74" s="46"/>
    </row>
    <row r="75" spans="1:10" x14ac:dyDescent="0.25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x14ac:dyDescent="0.25">
      <c r="A76" s="46"/>
      <c r="B76" s="46"/>
      <c r="C76" s="46"/>
      <c r="D76" s="46"/>
      <c r="E76" s="46"/>
      <c r="F76" s="46"/>
      <c r="G76" s="78"/>
      <c r="H76" s="46"/>
      <c r="I76" s="46"/>
      <c r="J76" s="46"/>
    </row>
    <row r="77" spans="1:10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x14ac:dyDescent="0.25">
      <c r="A79" s="46"/>
      <c r="B79" s="46"/>
      <c r="C79" s="46"/>
      <c r="D79" s="46"/>
      <c r="E79" s="46"/>
      <c r="F79" s="46"/>
      <c r="G79" s="69"/>
      <c r="H79" s="46"/>
      <c r="I79" s="46"/>
      <c r="J79" s="46"/>
    </row>
    <row r="80" spans="1:10" x14ac:dyDescent="0.25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15.75" x14ac:dyDescent="0.25">
      <c r="A81" s="46"/>
      <c r="B81" s="70"/>
      <c r="C81" s="71"/>
      <c r="D81" s="71"/>
      <c r="E81" s="71"/>
      <c r="F81" s="71"/>
      <c r="G81" s="72"/>
      <c r="H81" s="46"/>
      <c r="I81" s="46"/>
      <c r="J81" s="46"/>
    </row>
    <row r="82" spans="1:10" x14ac:dyDescent="0.25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x14ac:dyDescent="0.25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x14ac:dyDescent="0.25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x14ac:dyDescent="0.25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x14ac:dyDescent="0.25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</row>
  </sheetData>
  <mergeCells count="1">
    <mergeCell ref="B4:P5"/>
  </mergeCells>
  <conditionalFormatting sqref="G76">
    <cfRule type="expression" dxfId="7" priority="5">
      <formula>#REF!&lt;&gt;2</formula>
    </cfRule>
    <cfRule type="expression" dxfId="6" priority="6">
      <formula>#REF!=2</formula>
    </cfRule>
  </conditionalFormatting>
  <conditionalFormatting sqref="G40">
    <cfRule type="expression" dxfId="5" priority="1">
      <formula>#REF!&lt;&gt;2</formula>
    </cfRule>
    <cfRule type="expression" dxfId="4" priority="2">
      <formula>#REF!=2</formula>
    </cfRule>
  </conditionalFormatting>
  <conditionalFormatting sqref="P52">
    <cfRule type="expression" dxfId="3" priority="3">
      <formula>#REF!&lt;&gt;2</formula>
    </cfRule>
    <cfRule type="expression" dxfId="2" priority="4">
      <formula>#REF!=2</formula>
    </cfRule>
  </conditionalFormatting>
  <pageMargins left="0.7" right="0.7" top="0.75" bottom="0.75" header="0.3" footer="0.3"/>
  <pageSetup paperSize="256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workbookViewId="0">
      <selection activeCell="D15" sqref="D15"/>
    </sheetView>
  </sheetViews>
  <sheetFormatPr defaultRowHeight="15" x14ac:dyDescent="0.25"/>
  <cols>
    <col min="1" max="1" width="5" customWidth="1"/>
    <col min="3" max="3" width="16" customWidth="1"/>
    <col min="4" max="4" width="15.7109375" customWidth="1"/>
    <col min="5" max="5" width="16.140625" customWidth="1"/>
    <col min="6" max="6" width="12.85546875" customWidth="1"/>
    <col min="7" max="7" width="17.140625" customWidth="1"/>
    <col min="12" max="12" width="15.140625" customWidth="1"/>
    <col min="13" max="13" width="16" customWidth="1"/>
    <col min="14" max="14" width="13.85546875" customWidth="1"/>
    <col min="15" max="15" width="12.7109375" customWidth="1"/>
    <col min="16" max="16" width="18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79"/>
      <c r="I1" s="79"/>
      <c r="J1" s="81"/>
      <c r="K1" s="81"/>
      <c r="L1" s="81"/>
      <c r="M1" s="81"/>
      <c r="N1" s="81"/>
      <c r="O1" s="81"/>
      <c r="P1" s="81"/>
      <c r="Q1" s="81"/>
    </row>
    <row r="2" spans="1:17" x14ac:dyDescent="0.25">
      <c r="A2" s="8"/>
      <c r="B2" s="8"/>
      <c r="C2" s="8"/>
      <c r="D2" s="8"/>
      <c r="E2" s="8"/>
      <c r="F2" s="8"/>
      <c r="G2" s="8"/>
      <c r="H2" s="82"/>
      <c r="I2" s="82"/>
      <c r="J2" s="81"/>
      <c r="K2" s="81"/>
      <c r="L2" s="81"/>
      <c r="M2" s="81"/>
      <c r="N2" s="81"/>
      <c r="O2" s="81"/>
      <c r="P2" s="81"/>
      <c r="Q2" s="81"/>
    </row>
    <row r="3" spans="1:17" ht="15" customHeight="1" thickBot="1" x14ac:dyDescent="0.3">
      <c r="A3" s="1"/>
      <c r="B3" s="1"/>
      <c r="C3" s="1"/>
      <c r="D3" s="1"/>
      <c r="E3" s="1"/>
      <c r="F3" s="1"/>
      <c r="G3" s="1"/>
      <c r="H3" s="1"/>
      <c r="I3" s="45"/>
    </row>
    <row r="4" spans="1:17" ht="15" customHeight="1" x14ac:dyDescent="0.25">
      <c r="A4" s="9"/>
      <c r="B4" s="87" t="s">
        <v>37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7" ht="15" customHeight="1" thickBot="1" x14ac:dyDescent="0.3">
      <c r="A5" s="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ht="15" customHeight="1" x14ac:dyDescent="0.25">
      <c r="A6" s="9"/>
      <c r="B6" s="30"/>
      <c r="C6" s="30"/>
      <c r="D6" s="30"/>
      <c r="E6" s="30"/>
      <c r="F6" s="9"/>
      <c r="G6" s="9"/>
      <c r="H6" s="9"/>
      <c r="I6" s="45"/>
    </row>
    <row r="7" spans="1:17" ht="21" x14ac:dyDescent="0.35">
      <c r="A7" s="58"/>
      <c r="B7" s="59" t="s">
        <v>0</v>
      </c>
      <c r="C7" s="58"/>
      <c r="D7" s="58"/>
      <c r="E7" s="58"/>
      <c r="F7" s="58"/>
      <c r="G7" s="58"/>
      <c r="H7" s="58"/>
      <c r="I7" s="46"/>
      <c r="J7" s="58"/>
      <c r="K7" s="59" t="s">
        <v>12</v>
      </c>
      <c r="L7" s="58"/>
      <c r="M7" s="58"/>
      <c r="N7" s="58"/>
      <c r="O7" s="58"/>
      <c r="P7" s="58"/>
      <c r="Q7" s="58"/>
    </row>
    <row r="8" spans="1:17" x14ac:dyDescent="0.25">
      <c r="A8" s="1"/>
      <c r="B8" s="2" t="s">
        <v>1</v>
      </c>
      <c r="C8" s="1"/>
      <c r="D8" s="1"/>
      <c r="E8" s="1"/>
      <c r="F8" s="1"/>
      <c r="G8" s="1"/>
      <c r="H8" s="1"/>
      <c r="I8" s="45"/>
    </row>
    <row r="9" spans="1:17" ht="15.75" thickBot="1" x14ac:dyDescent="0.3">
      <c r="A9" s="1"/>
      <c r="B9" s="3" t="s">
        <v>2</v>
      </c>
      <c r="D9" s="1"/>
      <c r="E9" s="1"/>
      <c r="F9" s="1"/>
      <c r="G9" s="1"/>
      <c r="H9" s="1"/>
      <c r="I9" s="45"/>
    </row>
    <row r="10" spans="1:17" ht="33" customHeight="1" x14ac:dyDescent="0.25">
      <c r="I10" s="46"/>
      <c r="K10" s="18"/>
      <c r="L10" s="19"/>
      <c r="M10" s="63" t="s">
        <v>13</v>
      </c>
      <c r="N10" s="63" t="s">
        <v>14</v>
      </c>
      <c r="O10" s="63" t="s">
        <v>15</v>
      </c>
      <c r="P10" s="64" t="s">
        <v>16</v>
      </c>
    </row>
    <row r="11" spans="1:17" x14ac:dyDescent="0.25">
      <c r="I11" s="46"/>
      <c r="K11" s="20" t="s">
        <v>17</v>
      </c>
      <c r="L11" s="10"/>
      <c r="M11" s="32">
        <v>150000</v>
      </c>
      <c r="N11" s="33">
        <v>7000</v>
      </c>
      <c r="O11" s="38"/>
      <c r="P11" s="42"/>
    </row>
    <row r="12" spans="1:17" ht="21" x14ac:dyDescent="0.35">
      <c r="A12" s="58"/>
      <c r="B12" s="59" t="s">
        <v>3</v>
      </c>
      <c r="C12" s="58"/>
      <c r="D12" s="58"/>
      <c r="E12" s="58"/>
      <c r="F12" s="58"/>
      <c r="G12" s="58"/>
      <c r="H12" s="58"/>
      <c r="I12" s="46"/>
      <c r="K12" s="20" t="s">
        <v>18</v>
      </c>
      <c r="L12" s="10"/>
      <c r="M12" s="32">
        <v>800</v>
      </c>
      <c r="N12" s="33">
        <v>25</v>
      </c>
      <c r="O12" s="39"/>
      <c r="P12" s="43"/>
    </row>
    <row r="13" spans="1:17" x14ac:dyDescent="0.25">
      <c r="I13" s="46"/>
      <c r="K13" s="20"/>
      <c r="L13" s="10"/>
      <c r="M13" s="34"/>
      <c r="N13" s="35"/>
      <c r="O13" s="39"/>
      <c r="P13" s="43"/>
    </row>
    <row r="14" spans="1:17" x14ac:dyDescent="0.25">
      <c r="I14" s="46"/>
      <c r="K14" s="20" t="s">
        <v>19</v>
      </c>
      <c r="L14" s="10"/>
      <c r="M14" s="36">
        <f>M11-M12</f>
        <v>149200</v>
      </c>
      <c r="N14" s="37">
        <f>N11-N12</f>
        <v>6975</v>
      </c>
      <c r="O14" s="40">
        <v>4</v>
      </c>
      <c r="P14" s="44">
        <f>M14+N14*O14</f>
        <v>177100</v>
      </c>
    </row>
    <row r="15" spans="1:17" x14ac:dyDescent="0.25">
      <c r="B15" s="4" t="s">
        <v>4</v>
      </c>
      <c r="D15" s="2">
        <v>6300</v>
      </c>
      <c r="I15" s="46"/>
      <c r="K15" s="20"/>
      <c r="L15" s="10"/>
      <c r="M15" s="34"/>
      <c r="N15" s="35"/>
      <c r="O15" s="39"/>
      <c r="P15" s="43"/>
    </row>
    <row r="16" spans="1:17" x14ac:dyDescent="0.25">
      <c r="I16" s="46"/>
      <c r="K16" s="20" t="s">
        <v>20</v>
      </c>
      <c r="L16" s="10"/>
      <c r="M16" s="32">
        <v>30000</v>
      </c>
      <c r="N16" s="33">
        <v>2000</v>
      </c>
      <c r="O16" s="41">
        <f>O14</f>
        <v>4</v>
      </c>
      <c r="P16" s="44">
        <f>M16+N16*O16</f>
        <v>38000</v>
      </c>
    </row>
    <row r="17" spans="1:16" x14ac:dyDescent="0.25">
      <c r="I17" s="46"/>
      <c r="K17" s="20"/>
      <c r="L17" s="10"/>
      <c r="M17" s="34"/>
      <c r="N17" s="35"/>
      <c r="O17" s="39"/>
      <c r="P17" s="43"/>
    </row>
    <row r="18" spans="1:16" x14ac:dyDescent="0.25">
      <c r="B18" s="4" t="s">
        <v>5</v>
      </c>
      <c r="I18" s="46"/>
      <c r="K18" s="20" t="s">
        <v>21</v>
      </c>
      <c r="L18" s="10"/>
      <c r="M18" s="32">
        <v>2000</v>
      </c>
      <c r="N18" s="33">
        <v>400</v>
      </c>
      <c r="O18" s="40">
        <v>2</v>
      </c>
      <c r="P18" s="44">
        <f>M18+N18*O18</f>
        <v>2800</v>
      </c>
    </row>
    <row r="19" spans="1:16" x14ac:dyDescent="0.25">
      <c r="I19" s="46"/>
      <c r="K19" s="20"/>
      <c r="L19" s="10"/>
      <c r="M19" s="34"/>
      <c r="N19" s="35"/>
      <c r="O19" s="39"/>
      <c r="P19" s="43"/>
    </row>
    <row r="20" spans="1:16" ht="30.75" customHeight="1" x14ac:dyDescent="0.25">
      <c r="B20" s="62" t="s">
        <v>6</v>
      </c>
      <c r="C20" s="62" t="s">
        <v>7</v>
      </c>
      <c r="D20" s="62" t="s">
        <v>8</v>
      </c>
      <c r="E20" s="62" t="s">
        <v>9</v>
      </c>
      <c r="F20" s="62" t="s">
        <v>10</v>
      </c>
      <c r="G20" s="62" t="s">
        <v>11</v>
      </c>
      <c r="I20" s="46"/>
      <c r="K20" s="20" t="s">
        <v>22</v>
      </c>
      <c r="L20" s="10"/>
      <c r="M20" s="32">
        <v>8000</v>
      </c>
      <c r="N20" s="33">
        <v>2000</v>
      </c>
      <c r="O20" s="40">
        <v>2</v>
      </c>
      <c r="P20" s="44">
        <f>M20+N20*O20</f>
        <v>12000</v>
      </c>
    </row>
    <row r="21" spans="1:16" x14ac:dyDescent="0.25">
      <c r="B21" s="5">
        <v>1</v>
      </c>
      <c r="C21" s="2">
        <v>0</v>
      </c>
      <c r="D21" s="2">
        <v>9225</v>
      </c>
      <c r="E21" s="2">
        <v>0</v>
      </c>
      <c r="F21" s="6">
        <v>0.1</v>
      </c>
      <c r="G21" s="2">
        <v>0</v>
      </c>
      <c r="I21" s="46"/>
      <c r="K21" s="20"/>
      <c r="L21" s="10"/>
      <c r="M21" s="10"/>
      <c r="N21" s="10"/>
      <c r="O21" s="10"/>
      <c r="P21" s="43"/>
    </row>
    <row r="22" spans="1:16" x14ac:dyDescent="0.25">
      <c r="B22" s="5">
        <v>2</v>
      </c>
      <c r="C22" s="2">
        <v>9226</v>
      </c>
      <c r="D22" s="2">
        <v>37450</v>
      </c>
      <c r="E22" s="2">
        <v>922.5</v>
      </c>
      <c r="F22" s="6">
        <v>0.15</v>
      </c>
      <c r="G22" s="2">
        <v>9225</v>
      </c>
      <c r="I22" s="46"/>
      <c r="K22" s="20"/>
      <c r="L22" s="10"/>
      <c r="M22" s="10"/>
      <c r="N22" s="10"/>
      <c r="O22" s="10"/>
      <c r="P22" s="43"/>
    </row>
    <row r="23" spans="1:16" ht="16.5" thickBot="1" x14ac:dyDescent="0.3">
      <c r="B23" s="5">
        <v>3</v>
      </c>
      <c r="C23" s="2">
        <v>37451</v>
      </c>
      <c r="D23" s="2">
        <v>90750</v>
      </c>
      <c r="E23" s="2">
        <v>5156.25</v>
      </c>
      <c r="F23" s="6">
        <v>0.25</v>
      </c>
      <c r="G23" s="2">
        <v>37450</v>
      </c>
      <c r="I23" s="46"/>
      <c r="K23" s="21" t="s">
        <v>23</v>
      </c>
      <c r="L23" s="11"/>
      <c r="M23" s="11"/>
      <c r="N23" s="11"/>
      <c r="O23" s="11"/>
      <c r="P23" s="53">
        <f>P14+P18+P20</f>
        <v>191900</v>
      </c>
    </row>
    <row r="24" spans="1:16" ht="15.75" thickTop="1" x14ac:dyDescent="0.25">
      <c r="B24" s="5">
        <v>4</v>
      </c>
      <c r="C24" s="2">
        <v>90751</v>
      </c>
      <c r="D24" s="2">
        <v>189300</v>
      </c>
      <c r="E24" s="2">
        <v>18481.25</v>
      </c>
      <c r="F24" s="6">
        <v>0.28000000000000003</v>
      </c>
      <c r="G24" s="2">
        <v>90750</v>
      </c>
      <c r="I24" s="46"/>
      <c r="K24" s="20"/>
      <c r="L24" s="10"/>
      <c r="M24" s="10"/>
      <c r="N24" s="10"/>
      <c r="O24" s="10"/>
      <c r="P24" s="43"/>
    </row>
    <row r="25" spans="1:16" x14ac:dyDescent="0.25">
      <c r="B25" s="5">
        <v>5</v>
      </c>
      <c r="C25" s="2">
        <v>189301</v>
      </c>
      <c r="D25" s="2">
        <v>411500</v>
      </c>
      <c r="E25" s="2">
        <v>46075.25</v>
      </c>
      <c r="F25" s="6">
        <v>0.33</v>
      </c>
      <c r="G25" s="2">
        <v>189300</v>
      </c>
      <c r="I25" s="46"/>
      <c r="K25" s="20"/>
      <c r="L25" s="10"/>
      <c r="M25" s="10"/>
      <c r="N25" s="10"/>
      <c r="O25" s="10"/>
      <c r="P25" s="43"/>
    </row>
    <row r="26" spans="1:16" x14ac:dyDescent="0.25">
      <c r="B26" s="5">
        <v>6</v>
      </c>
      <c r="C26" s="2">
        <v>411501</v>
      </c>
      <c r="D26" s="2">
        <v>413200</v>
      </c>
      <c r="E26" s="2">
        <v>119401.25</v>
      </c>
      <c r="F26" s="6">
        <v>0.35</v>
      </c>
      <c r="G26" s="2">
        <v>411500</v>
      </c>
      <c r="I26" s="46"/>
      <c r="K26" s="20" t="s">
        <v>4</v>
      </c>
      <c r="L26" s="10"/>
      <c r="M26" s="10"/>
      <c r="N26" s="10"/>
      <c r="O26" s="10"/>
      <c r="P26" s="25">
        <f>$D$15</f>
        <v>6300</v>
      </c>
    </row>
    <row r="27" spans="1:16" ht="15.75" x14ac:dyDescent="0.25">
      <c r="B27" s="5">
        <v>7</v>
      </c>
      <c r="C27" s="2">
        <v>413201</v>
      </c>
      <c r="D27" s="7" t="s">
        <v>36</v>
      </c>
      <c r="E27" s="2">
        <v>119996.25</v>
      </c>
      <c r="F27" s="6">
        <v>0.39600000000000002</v>
      </c>
      <c r="G27" s="2">
        <v>413200</v>
      </c>
      <c r="I27" s="46"/>
      <c r="K27" s="20"/>
      <c r="L27" s="10"/>
      <c r="M27" s="10"/>
      <c r="N27" s="10"/>
      <c r="O27" s="10"/>
      <c r="P27" s="26"/>
    </row>
    <row r="28" spans="1:16" x14ac:dyDescent="0.25">
      <c r="I28" s="46"/>
      <c r="K28" s="20"/>
      <c r="L28" s="10"/>
      <c r="M28" s="10"/>
      <c r="N28" s="10"/>
      <c r="O28" s="10"/>
      <c r="P28" s="43"/>
    </row>
    <row r="29" spans="1:16" ht="16.5" thickBot="1" x14ac:dyDescent="0.3">
      <c r="I29" s="46"/>
      <c r="K29" s="21" t="s">
        <v>24</v>
      </c>
      <c r="L29" s="11"/>
      <c r="M29" s="11"/>
      <c r="N29" s="11"/>
      <c r="O29" s="11"/>
      <c r="P29" s="53">
        <f>P23-P26</f>
        <v>185600</v>
      </c>
    </row>
    <row r="30" spans="1:16" ht="15.75" thickTop="1" x14ac:dyDescent="0.25">
      <c r="I30" s="46"/>
      <c r="K30" s="20"/>
      <c r="L30" s="10"/>
      <c r="M30" s="10"/>
      <c r="N30" s="10"/>
      <c r="O30" s="10"/>
      <c r="P30" s="43"/>
    </row>
    <row r="31" spans="1:16" ht="21" x14ac:dyDescent="0.35">
      <c r="A31" s="58"/>
      <c r="B31" s="59" t="s">
        <v>28</v>
      </c>
      <c r="C31" s="58"/>
      <c r="D31" s="58"/>
      <c r="E31" s="58"/>
      <c r="F31" s="58"/>
      <c r="G31" s="58"/>
      <c r="H31" s="58"/>
      <c r="I31" s="46"/>
      <c r="K31" s="20"/>
      <c r="L31" s="10"/>
      <c r="M31" s="10"/>
      <c r="N31" s="10"/>
      <c r="O31" s="10"/>
      <c r="P31" s="43"/>
    </row>
    <row r="32" spans="1:16" ht="21.75" thickBot="1" x14ac:dyDescent="0.4">
      <c r="A32" s="60"/>
      <c r="B32" s="61"/>
      <c r="C32" s="60"/>
      <c r="D32" s="60"/>
      <c r="E32" s="60"/>
      <c r="F32" s="60"/>
      <c r="G32" s="60"/>
      <c r="H32" s="60"/>
      <c r="I32" s="46"/>
      <c r="K32" s="20" t="s">
        <v>25</v>
      </c>
      <c r="L32" s="10"/>
      <c r="M32" s="10"/>
      <c r="N32" s="10"/>
      <c r="O32" s="10"/>
      <c r="P32" s="27">
        <f>IF(ISNA(MATCH(P29,$C$21:$C$27,1)),"",MATCH(P29,$C$21:$C$27,1))</f>
        <v>4</v>
      </c>
    </row>
    <row r="33" spans="1:16" x14ac:dyDescent="0.25">
      <c r="B33" s="18"/>
      <c r="C33" s="19"/>
      <c r="D33" s="19"/>
      <c r="E33" s="19"/>
      <c r="F33" s="19"/>
      <c r="G33" s="31"/>
      <c r="I33" s="46"/>
      <c r="K33" s="20"/>
      <c r="L33" s="10"/>
      <c r="M33" s="10"/>
      <c r="N33" s="10"/>
      <c r="O33" s="10"/>
      <c r="P33" s="43"/>
    </row>
    <row r="34" spans="1:16" ht="17.25" customHeight="1" x14ac:dyDescent="0.25">
      <c r="B34" s="20" t="s">
        <v>29</v>
      </c>
      <c r="C34" s="10"/>
      <c r="D34" s="10"/>
      <c r="E34" s="10"/>
      <c r="F34" s="10"/>
      <c r="G34" s="47">
        <f>IF($P$34=0,0,$P$36/$P$34)</f>
        <v>0.84370854310407029</v>
      </c>
      <c r="I34" s="46"/>
      <c r="K34" s="20" t="s">
        <v>26</v>
      </c>
      <c r="L34" s="10"/>
      <c r="M34" s="10"/>
      <c r="N34" s="10"/>
      <c r="O34" s="10"/>
      <c r="P34" s="44">
        <f>IF(P32="",0,INDEX($E$21:$E$27,P32)+(INDEX($F$21:$F$27,P32)*(P29-INDEX($G$21:$G$27,P32))))</f>
        <v>45039.25</v>
      </c>
    </row>
    <row r="35" spans="1:16" x14ac:dyDescent="0.25">
      <c r="B35" s="20"/>
      <c r="C35" s="10"/>
      <c r="D35" s="10"/>
      <c r="E35" s="10"/>
      <c r="F35" s="10"/>
      <c r="G35" s="24"/>
      <c r="I35" s="46"/>
      <c r="K35" s="20"/>
      <c r="L35" s="10"/>
      <c r="M35" s="10"/>
      <c r="N35" s="10"/>
      <c r="O35" s="10"/>
      <c r="P35" s="43"/>
    </row>
    <row r="36" spans="1:16" x14ac:dyDescent="0.25">
      <c r="B36" s="51" t="s">
        <v>30</v>
      </c>
      <c r="C36" s="10"/>
      <c r="D36" s="10"/>
      <c r="E36" s="10"/>
      <c r="F36" s="10"/>
      <c r="G36" s="24"/>
      <c r="I36" s="46"/>
      <c r="K36" s="20" t="s">
        <v>20</v>
      </c>
      <c r="L36" s="10"/>
      <c r="M36" s="10"/>
      <c r="N36" s="10"/>
      <c r="O36" s="10"/>
      <c r="P36" s="44">
        <f>P16</f>
        <v>38000</v>
      </c>
    </row>
    <row r="37" spans="1:16" x14ac:dyDescent="0.25">
      <c r="B37" s="52" t="s">
        <v>31</v>
      </c>
      <c r="C37" s="10"/>
      <c r="D37" s="10"/>
      <c r="E37" s="10"/>
      <c r="F37" s="10"/>
      <c r="G37" s="48" t="str">
        <f>IF($P$39&lt;=-1000,"Fail","Pass")</f>
        <v>Fail</v>
      </c>
      <c r="I37" s="46"/>
      <c r="K37" s="20"/>
      <c r="L37" s="10"/>
      <c r="M37" s="10"/>
      <c r="N37" s="10"/>
      <c r="O37" s="10"/>
      <c r="P37" s="43"/>
    </row>
    <row r="38" spans="1:16" x14ac:dyDescent="0.25">
      <c r="B38" s="52" t="s">
        <v>32</v>
      </c>
      <c r="C38" s="10"/>
      <c r="D38" s="10"/>
      <c r="E38" s="10"/>
      <c r="F38" s="10"/>
      <c r="G38" s="48" t="str">
        <f>IF(G34&gt;=0.9,"Pass","Fail")</f>
        <v>Fail</v>
      </c>
      <c r="I38" s="46"/>
      <c r="K38" s="20"/>
      <c r="L38" s="10"/>
      <c r="M38" s="10"/>
      <c r="N38" s="10"/>
      <c r="O38" s="10"/>
      <c r="P38" s="43"/>
    </row>
    <row r="39" spans="1:16" ht="16.5" thickBot="1" x14ac:dyDescent="0.3">
      <c r="B39" s="20"/>
      <c r="C39" s="10"/>
      <c r="D39" s="10"/>
      <c r="E39" s="10"/>
      <c r="F39" s="10"/>
      <c r="G39" s="24"/>
      <c r="I39" s="46"/>
      <c r="K39" s="21" t="s">
        <v>27</v>
      </c>
      <c r="L39" s="11"/>
      <c r="M39" s="11"/>
      <c r="N39" s="11"/>
      <c r="O39" s="11"/>
      <c r="P39" s="54">
        <f>P36-P34</f>
        <v>-7039.25</v>
      </c>
    </row>
    <row r="40" spans="1:16" ht="15.75" thickTop="1" x14ac:dyDescent="0.25">
      <c r="B40" s="20" t="s">
        <v>33</v>
      </c>
      <c r="C40" s="10"/>
      <c r="D40" s="10"/>
      <c r="E40" s="10"/>
      <c r="F40" s="10"/>
      <c r="G40" s="49" t="str">
        <f>IF(AND(G37="Fail",G38="Fail"),"Penalty","No Penalty")</f>
        <v>Penalty</v>
      </c>
      <c r="I40" s="46"/>
    </row>
    <row r="41" spans="1:16" x14ac:dyDescent="0.25">
      <c r="B41" s="20"/>
      <c r="C41" s="10"/>
      <c r="D41" s="10"/>
      <c r="E41" s="10"/>
      <c r="F41" s="10"/>
      <c r="G41" s="24"/>
      <c r="I41" s="46"/>
    </row>
    <row r="42" spans="1:16" x14ac:dyDescent="0.25">
      <c r="B42" s="20"/>
      <c r="C42" s="10"/>
      <c r="D42" s="10"/>
      <c r="E42" s="10"/>
      <c r="F42" s="10"/>
      <c r="G42" s="24"/>
      <c r="I42" s="46"/>
    </row>
    <row r="43" spans="1:16" x14ac:dyDescent="0.25">
      <c r="B43" s="20" t="s">
        <v>34</v>
      </c>
      <c r="C43" s="10"/>
      <c r="D43" s="10"/>
      <c r="E43" s="10"/>
      <c r="F43" s="10"/>
      <c r="G43" s="25">
        <f>$P$34*0.9</f>
        <v>40535.325000000004</v>
      </c>
      <c r="I43" s="46"/>
    </row>
    <row r="44" spans="1:16" x14ac:dyDescent="0.25">
      <c r="B44" s="20"/>
      <c r="C44" s="10"/>
      <c r="D44" s="10"/>
      <c r="E44" s="10"/>
      <c r="F44" s="10"/>
      <c r="G44" s="24"/>
      <c r="I44" s="46"/>
    </row>
    <row r="45" spans="1:16" ht="16.5" thickBot="1" x14ac:dyDescent="0.3">
      <c r="B45" s="21" t="s">
        <v>35</v>
      </c>
      <c r="C45" s="11"/>
      <c r="D45" s="11"/>
      <c r="E45" s="11"/>
      <c r="F45" s="11"/>
      <c r="G45" s="50">
        <f>IF($P$36&gt;=G43,0,G43-$P$36)</f>
        <v>2535.3250000000044</v>
      </c>
      <c r="H45" s="20"/>
      <c r="I45" s="46"/>
    </row>
    <row r="46" spans="1:16" ht="15.75" thickTop="1" x14ac:dyDescent="0.25">
      <c r="A46" s="46"/>
      <c r="B46" s="46"/>
      <c r="C46" s="46"/>
      <c r="D46" s="46"/>
      <c r="E46" s="46"/>
      <c r="F46" s="46"/>
      <c r="G46" s="46"/>
      <c r="H46" s="46"/>
      <c r="I46" s="46"/>
    </row>
    <row r="47" spans="1:16" ht="15.75" x14ac:dyDescent="0.25">
      <c r="A47" s="46"/>
      <c r="B47" s="70"/>
      <c r="C47" s="71"/>
      <c r="D47" s="71"/>
      <c r="E47" s="71"/>
      <c r="F47" s="71"/>
      <c r="G47" s="72"/>
      <c r="H47" s="46"/>
      <c r="I47" s="46"/>
    </row>
    <row r="48" spans="1:16" x14ac:dyDescent="0.25">
      <c r="A48" s="46"/>
      <c r="B48" s="46"/>
      <c r="C48" s="46"/>
      <c r="D48" s="46"/>
      <c r="E48" s="46"/>
      <c r="F48" s="46"/>
      <c r="G48" s="46"/>
      <c r="H48" s="46"/>
      <c r="I48" s="46"/>
    </row>
    <row r="49" spans="1:9" x14ac:dyDescent="0.25">
      <c r="A49" s="46"/>
      <c r="B49" s="46"/>
      <c r="C49" s="46"/>
      <c r="D49" s="46"/>
      <c r="E49" s="46"/>
      <c r="F49" s="46"/>
      <c r="G49" s="46"/>
      <c r="H49" s="46"/>
      <c r="I49" s="46"/>
    </row>
    <row r="50" spans="1:9" x14ac:dyDescent="0.25">
      <c r="A50" s="46"/>
      <c r="B50" s="46"/>
      <c r="C50" s="46"/>
      <c r="D50" s="46"/>
      <c r="E50" s="46"/>
      <c r="F50" s="46"/>
      <c r="G50" s="69"/>
      <c r="H50" s="46"/>
      <c r="I50" s="46"/>
    </row>
    <row r="51" spans="1:9" x14ac:dyDescent="0.25">
      <c r="A51" s="46"/>
      <c r="B51" s="46"/>
      <c r="C51" s="46"/>
      <c r="D51" s="46"/>
      <c r="E51" s="46"/>
      <c r="F51" s="46"/>
      <c r="G51" s="46"/>
      <c r="H51" s="46"/>
      <c r="I51" s="46"/>
    </row>
    <row r="52" spans="1:9" x14ac:dyDescent="0.25">
      <c r="A52" s="46"/>
      <c r="B52" s="46"/>
      <c r="C52" s="46"/>
      <c r="D52" s="46"/>
      <c r="E52" s="46"/>
      <c r="F52" s="46"/>
      <c r="G52" s="46"/>
      <c r="H52" s="46"/>
      <c r="I52" s="46"/>
    </row>
    <row r="53" spans="1:9" ht="15.75" x14ac:dyDescent="0.25">
      <c r="A53" s="46"/>
      <c r="B53" s="70"/>
      <c r="C53" s="71"/>
      <c r="D53" s="71"/>
      <c r="E53" s="71"/>
      <c r="F53" s="71"/>
      <c r="G53" s="72"/>
      <c r="H53" s="46"/>
      <c r="I53" s="46"/>
    </row>
    <row r="54" spans="1:9" x14ac:dyDescent="0.25">
      <c r="A54" s="46"/>
      <c r="B54" s="46"/>
      <c r="C54" s="46"/>
      <c r="D54" s="46"/>
      <c r="E54" s="46"/>
      <c r="F54" s="46"/>
      <c r="G54" s="46"/>
      <c r="H54" s="46"/>
      <c r="I54" s="46"/>
    </row>
    <row r="55" spans="1:9" x14ac:dyDescent="0.25">
      <c r="A55" s="46"/>
      <c r="B55" s="46"/>
      <c r="C55" s="46"/>
      <c r="D55" s="46"/>
      <c r="E55" s="46"/>
      <c r="F55" s="46"/>
      <c r="G55" s="46"/>
      <c r="H55" s="46"/>
      <c r="I55" s="46"/>
    </row>
    <row r="56" spans="1:9" x14ac:dyDescent="0.25">
      <c r="A56" s="46"/>
      <c r="B56" s="46"/>
      <c r="C56" s="46"/>
      <c r="D56" s="46"/>
      <c r="E56" s="46"/>
      <c r="F56" s="46"/>
      <c r="G56" s="73"/>
      <c r="H56" s="46"/>
      <c r="I56" s="46"/>
    </row>
    <row r="57" spans="1:9" x14ac:dyDescent="0.25">
      <c r="A57" s="46"/>
      <c r="B57" s="46"/>
      <c r="C57" s="46"/>
      <c r="D57" s="46"/>
      <c r="E57" s="46"/>
      <c r="F57" s="46"/>
      <c r="G57" s="46"/>
      <c r="H57" s="46"/>
      <c r="I57" s="46"/>
    </row>
    <row r="58" spans="1:9" x14ac:dyDescent="0.25">
      <c r="A58" s="46"/>
      <c r="B58" s="46"/>
      <c r="C58" s="46"/>
      <c r="D58" s="46"/>
      <c r="E58" s="46"/>
      <c r="F58" s="46"/>
      <c r="G58" s="69"/>
      <c r="H58" s="46"/>
      <c r="I58" s="46"/>
    </row>
    <row r="59" spans="1:9" x14ac:dyDescent="0.25">
      <c r="A59" s="46"/>
      <c r="B59" s="46"/>
      <c r="C59" s="46"/>
      <c r="D59" s="46"/>
      <c r="E59" s="46"/>
      <c r="F59" s="46"/>
      <c r="G59" s="46"/>
      <c r="H59" s="46"/>
      <c r="I59" s="46"/>
    </row>
    <row r="60" spans="1:9" x14ac:dyDescent="0.25">
      <c r="A60" s="46"/>
      <c r="B60" s="46"/>
      <c r="C60" s="46"/>
      <c r="D60" s="46"/>
      <c r="E60" s="46"/>
      <c r="F60" s="46"/>
      <c r="G60" s="69"/>
      <c r="H60" s="46"/>
      <c r="I60" s="46"/>
    </row>
    <row r="61" spans="1:9" x14ac:dyDescent="0.25">
      <c r="A61" s="46"/>
      <c r="B61" s="46"/>
      <c r="C61" s="46"/>
      <c r="D61" s="46"/>
      <c r="E61" s="46"/>
      <c r="F61" s="46"/>
      <c r="G61" s="46"/>
      <c r="H61" s="46"/>
      <c r="I61" s="46"/>
    </row>
    <row r="62" spans="1:9" x14ac:dyDescent="0.25">
      <c r="A62" s="46"/>
      <c r="B62" s="46"/>
      <c r="C62" s="46"/>
      <c r="D62" s="46"/>
      <c r="E62" s="46"/>
      <c r="F62" s="46"/>
      <c r="G62" s="46"/>
      <c r="H62" s="46"/>
      <c r="I62" s="46"/>
    </row>
    <row r="63" spans="1:9" ht="15.75" x14ac:dyDescent="0.25">
      <c r="A63" s="46"/>
      <c r="B63" s="70"/>
      <c r="C63" s="71"/>
      <c r="D63" s="71"/>
      <c r="E63" s="71"/>
      <c r="F63" s="71"/>
      <c r="G63" s="74"/>
      <c r="H63" s="46"/>
      <c r="I63" s="46"/>
    </row>
    <row r="64" spans="1:9" x14ac:dyDescent="0.25">
      <c r="I64" s="46"/>
    </row>
    <row r="65" spans="9:9" x14ac:dyDescent="0.25">
      <c r="I65" s="46"/>
    </row>
    <row r="66" spans="9:9" x14ac:dyDescent="0.25">
      <c r="I66" s="46"/>
    </row>
    <row r="67" spans="9:9" x14ac:dyDescent="0.25">
      <c r="I67" s="46"/>
    </row>
    <row r="68" spans="9:9" x14ac:dyDescent="0.25">
      <c r="I68" s="46"/>
    </row>
    <row r="69" spans="9:9" x14ac:dyDescent="0.25">
      <c r="I69" s="46"/>
    </row>
    <row r="70" spans="9:9" x14ac:dyDescent="0.25">
      <c r="I70" s="46"/>
    </row>
    <row r="71" spans="9:9" x14ac:dyDescent="0.25">
      <c r="I71" s="46"/>
    </row>
    <row r="72" spans="9:9" x14ac:dyDescent="0.25">
      <c r="I72" s="46"/>
    </row>
    <row r="73" spans="9:9" x14ac:dyDescent="0.25">
      <c r="I73" s="46"/>
    </row>
    <row r="74" spans="9:9" x14ac:dyDescent="0.25">
      <c r="I74" s="46"/>
    </row>
    <row r="75" spans="9:9" x14ac:dyDescent="0.25">
      <c r="I75" s="46"/>
    </row>
    <row r="76" spans="9:9" x14ac:dyDescent="0.25">
      <c r="I76" s="46"/>
    </row>
    <row r="77" spans="9:9" x14ac:dyDescent="0.25">
      <c r="I77" s="46"/>
    </row>
    <row r="78" spans="9:9" x14ac:dyDescent="0.25">
      <c r="I78" s="46"/>
    </row>
    <row r="79" spans="9:9" x14ac:dyDescent="0.25">
      <c r="I79" s="46"/>
    </row>
    <row r="80" spans="9:9" x14ac:dyDescent="0.25">
      <c r="I80" s="46"/>
    </row>
    <row r="81" spans="9:9" x14ac:dyDescent="0.25">
      <c r="I81" s="46"/>
    </row>
    <row r="82" spans="9:9" x14ac:dyDescent="0.25">
      <c r="I82" s="46"/>
    </row>
    <row r="83" spans="9:9" x14ac:dyDescent="0.25">
      <c r="I83" s="10"/>
    </row>
  </sheetData>
  <mergeCells count="1">
    <mergeCell ref="B4:P5"/>
  </mergeCells>
  <conditionalFormatting sqref="G40">
    <cfRule type="expression" dxfId="1" priority="1">
      <formula>#REF!&lt;&gt;2</formula>
    </cfRule>
    <cfRule type="expression" dxfId="0" priority="2">
      <formula>#REF!=2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Liability Estimator</vt:lpstr>
      <vt:lpstr>Tax Liability (Filled Example)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Anthony</cp:lastModifiedBy>
  <dcterms:created xsi:type="dcterms:W3CDTF">2016-03-15T23:25:45Z</dcterms:created>
  <dcterms:modified xsi:type="dcterms:W3CDTF">2016-03-18T23:34:49Z</dcterms:modified>
</cp:coreProperties>
</file>