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2175" yWindow="1410" windowWidth="12120" windowHeight="8310" tabRatio="656" activeTab="0"/>
  </bookViews>
  <sheets>
    <sheet name="Inventory COGS Analysis" sheetId="8" r:id="rId1"/>
    <sheet name="Ending Inventory Balances Chart" sheetId="9" r:id="rId2"/>
  </sheets>
  <definedNames>
    <definedName name="Base_Data_Input_Page">#REF!</definedName>
    <definedName name="Benefits_Realized">#REF!</definedName>
    <definedName name="Cash___ROI_Statement">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#REF!</definedName>
    <definedName name="Operating_Expense_Factor">#REF!</definedName>
    <definedName name="Payback__years">#REF!</definedName>
    <definedName name="_xlnm.Print_Area" localSheetId="0">'Inventory COGS Analysis'!$A$1:$G$61</definedName>
    <definedName name="Reduce_Turnover_of_Top_Performers">#REF!</definedName>
    <definedName name="Reduce_Turnover_Timely_Compensation_Review_Increase_Utilization">#REF!</definedName>
    <definedName name="ROI">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calcId="145621"/>
</workbook>
</file>

<file path=xl/sharedStrings.xml><?xml version="1.0" encoding="utf-8"?>
<sst xmlns="http://schemas.openxmlformats.org/spreadsheetml/2006/main" count="32" uniqueCount="32">
  <si>
    <t>Production</t>
  </si>
  <si>
    <t>Total</t>
  </si>
  <si>
    <t>Variance</t>
  </si>
  <si>
    <t>[Company Name]</t>
  </si>
  <si>
    <t>Inventory/Cost of Goods Sold Analysis</t>
  </si>
  <si>
    <t>[Date]</t>
  </si>
  <si>
    <t>[Product A]</t>
  </si>
  <si>
    <t>[Product B]</t>
  </si>
  <si>
    <t>[Product C]</t>
  </si>
  <si>
    <t>[Product D]</t>
  </si>
  <si>
    <t>Inventory unit analysis:</t>
  </si>
  <si>
    <t>Units available for sale</t>
  </si>
  <si>
    <t>Units sold</t>
  </si>
  <si>
    <t>Beginning inventory</t>
  </si>
  <si>
    <t>Add: purchases</t>
  </si>
  <si>
    <t>Cost of goods available for sale</t>
  </si>
  <si>
    <t>Less: ending inventory</t>
  </si>
  <si>
    <t>Total cost of goods sold</t>
  </si>
  <si>
    <t>Inventory costing:</t>
  </si>
  <si>
    <t>Ending inventory breakdown:</t>
  </si>
  <si>
    <t>Value of ending inventory (from above)</t>
  </si>
  <si>
    <t>Finished goods inventory</t>
  </si>
  <si>
    <t>Work in progress</t>
  </si>
  <si>
    <t>Raw materials</t>
  </si>
  <si>
    <t>Total ending inventory</t>
  </si>
  <si>
    <t>Weighted average cost (Cost of goods available for sale/Units available for sale)</t>
  </si>
  <si>
    <t>Dark gray cells will be calculated for you. You do not need to enter anything into them.</t>
  </si>
  <si>
    <t>Number of units in inventory—beginning of period</t>
  </si>
  <si>
    <t>Number of units in inventory—end of period</t>
  </si>
  <si>
    <t>Cost per unit—beginning of period</t>
  </si>
  <si>
    <t>Cost per unit—end of period</t>
  </si>
  <si>
    <t>Cost of goods sold analysis: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</si>
</sst>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9" formatCode="0.0%"/>
    <numFmt numFmtId="201" formatCode="m/d/yy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ashed"/>
      <right/>
      <top/>
      <bottom/>
    </border>
    <border>
      <left/>
      <right/>
      <top/>
      <bottom style="thin"/>
    </border>
    <border>
      <left style="dashed"/>
      <right/>
      <top/>
      <bottom style="thin"/>
    </border>
    <border>
      <left/>
      <right/>
      <top style="thin"/>
      <bottom/>
    </border>
    <border>
      <left style="dashed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4" fillId="0" borderId="0" xfId="0" applyFont="1" applyFill="1"/>
    <xf numFmtId="0" fontId="0" fillId="0" borderId="0" xfId="0" applyFont="1" applyFill="1"/>
    <xf numFmtId="49" fontId="1" fillId="2" borderId="0" xfId="0" applyNumberFormat="1" applyFont="1" applyFill="1" applyAlignment="1">
      <alignment horizontal="center"/>
    </xf>
    <xf numFmtId="201" fontId="1" fillId="2" borderId="0" xfId="0" applyNumberFormat="1" applyFont="1" applyFill="1" applyAlignment="1">
      <alignment horizontal="center"/>
    </xf>
    <xf numFmtId="201" fontId="5" fillId="2" borderId="0" xfId="0" applyNumberFormat="1" applyFont="1" applyFill="1"/>
    <xf numFmtId="6" fontId="2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Border="1"/>
    <xf numFmtId="0" fontId="0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201" fontId="1" fillId="2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3" borderId="1" xfId="0" applyNumberFormat="1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6" fontId="6" fillId="4" borderId="2" xfId="0" applyNumberFormat="1" applyFont="1" applyFill="1" applyBorder="1" applyAlignment="1">
      <alignment horizontal="center"/>
    </xf>
    <xf numFmtId="6" fontId="0" fillId="3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left" indent="1"/>
    </xf>
    <xf numFmtId="0" fontId="1" fillId="3" borderId="0" xfId="0" applyFont="1" applyFill="1" applyBorder="1"/>
    <xf numFmtId="0" fontId="0" fillId="0" borderId="0" xfId="0" applyFont="1" applyFill="1" applyBorder="1" applyAlignment="1">
      <alignment horizontal="left" indent="1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indent="1"/>
    </xf>
    <xf numFmtId="38" fontId="0" fillId="2" borderId="1" xfId="0" applyNumberFormat="1" applyFont="1" applyFill="1" applyBorder="1" applyAlignment="1">
      <alignment horizontal="right"/>
    </xf>
    <xf numFmtId="38" fontId="0" fillId="2" borderId="0" xfId="0" applyNumberFormat="1" applyFont="1" applyFill="1" applyBorder="1" applyAlignment="1">
      <alignment horizontal="right"/>
    </xf>
    <xf numFmtId="38" fontId="0" fillId="5" borderId="0" xfId="0" applyNumberFormat="1" applyFont="1" applyFill="1" applyBorder="1" applyAlignment="1">
      <alignment horizontal="right"/>
    </xf>
    <xf numFmtId="38" fontId="0" fillId="2" borderId="3" xfId="0" applyNumberFormat="1" applyFont="1" applyFill="1" applyBorder="1" applyAlignment="1">
      <alignment horizontal="right"/>
    </xf>
    <xf numFmtId="38" fontId="0" fillId="2" borderId="2" xfId="0" applyNumberFormat="1" applyFont="1" applyFill="1" applyBorder="1" applyAlignment="1">
      <alignment horizontal="right"/>
    </xf>
    <xf numFmtId="38" fontId="0" fillId="5" borderId="2" xfId="0" applyNumberFormat="1" applyFont="1" applyFill="1" applyBorder="1" applyAlignment="1">
      <alignment horizontal="right"/>
    </xf>
    <xf numFmtId="38" fontId="0" fillId="5" borderId="1" xfId="0" applyNumberFormat="1" applyFont="1" applyFill="1" applyBorder="1" applyAlignment="1">
      <alignment horizontal="right"/>
    </xf>
    <xf numFmtId="38" fontId="0" fillId="5" borderId="4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1" fillId="3" borderId="0" xfId="0" applyNumberFormat="1" applyFont="1" applyFill="1" applyBorder="1" applyAlignment="1">
      <alignment horizontal="right"/>
    </xf>
    <xf numFmtId="6" fontId="0" fillId="3" borderId="0" xfId="0" applyNumberFormat="1" applyFont="1" applyFill="1" applyBorder="1" applyAlignment="1">
      <alignment horizontal="right"/>
    </xf>
    <xf numFmtId="6" fontId="0" fillId="2" borderId="1" xfId="0" applyNumberFormat="1" applyFont="1" applyFill="1" applyBorder="1" applyAlignment="1">
      <alignment horizontal="right"/>
    </xf>
    <xf numFmtId="6" fontId="0" fillId="2" borderId="0" xfId="0" applyNumberFormat="1" applyFont="1" applyFill="1" applyBorder="1" applyAlignment="1">
      <alignment horizontal="right"/>
    </xf>
    <xf numFmtId="6" fontId="0" fillId="5" borderId="0" xfId="0" applyNumberFormat="1" applyFont="1" applyFill="1" applyBorder="1" applyAlignment="1">
      <alignment horizontal="right"/>
    </xf>
    <xf numFmtId="6" fontId="0" fillId="5" borderId="5" xfId="0" applyNumberFormat="1" applyFont="1" applyFill="1" applyBorder="1" applyAlignment="1">
      <alignment horizontal="right"/>
    </xf>
    <xf numFmtId="6" fontId="0" fillId="5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9" fontId="2" fillId="3" borderId="1" xfId="0" applyNumberFormat="1" applyFont="1" applyFill="1" applyBorder="1" applyAlignment="1">
      <alignment horizontal="right"/>
    </xf>
    <xf numFmtId="169" fontId="2" fillId="3" borderId="0" xfId="0" applyNumberFormat="1" applyFont="1" applyFill="1" applyBorder="1" applyAlignment="1">
      <alignment horizontal="right"/>
    </xf>
    <xf numFmtId="8" fontId="0" fillId="5" borderId="1" xfId="0" applyNumberFormat="1" applyFont="1" applyFill="1" applyBorder="1" applyAlignment="1">
      <alignment horizontal="right"/>
    </xf>
    <xf numFmtId="8" fontId="0" fillId="5" borderId="0" xfId="0" applyNumberFormat="1" applyFont="1" applyFill="1" applyBorder="1" applyAlignment="1">
      <alignment horizontal="right"/>
    </xf>
    <xf numFmtId="8" fontId="0" fillId="5" borderId="3" xfId="0" applyNumberFormat="1" applyFont="1" applyFill="1" applyBorder="1" applyAlignment="1">
      <alignment horizontal="right"/>
    </xf>
    <xf numFmtId="8" fontId="0" fillId="5" borderId="2" xfId="0" applyNumberFormat="1" applyFont="1" applyFill="1" applyBorder="1" applyAlignment="1">
      <alignment horizontal="right"/>
    </xf>
    <xf numFmtId="8" fontId="0" fillId="5" borderId="4" xfId="0" applyNumberFormat="1" applyFont="1" applyFill="1" applyBorder="1" applyAlignment="1">
      <alignment horizontal="right"/>
    </xf>
    <xf numFmtId="8" fontId="2" fillId="0" borderId="1" xfId="0" applyNumberFormat="1" applyFont="1" applyFill="1" applyBorder="1" applyAlignment="1">
      <alignment horizontal="right"/>
    </xf>
    <xf numFmtId="8" fontId="2" fillId="0" borderId="0" xfId="0" applyNumberFormat="1" applyFont="1" applyFill="1" applyBorder="1" applyAlignment="1">
      <alignment horizontal="right"/>
    </xf>
    <xf numFmtId="6" fontId="1" fillId="3" borderId="1" xfId="0" applyNumberFormat="1" applyFont="1" applyFill="1" applyBorder="1" applyAlignment="1">
      <alignment horizontal="right"/>
    </xf>
    <xf numFmtId="6" fontId="1" fillId="3" borderId="0" xfId="0" applyNumberFormat="1" applyFont="1" applyFill="1" applyBorder="1" applyAlignment="1">
      <alignment horizontal="right"/>
    </xf>
    <xf numFmtId="6" fontId="2" fillId="3" borderId="0" xfId="0" applyNumberFormat="1" applyFont="1" applyFill="1" applyBorder="1" applyAlignment="1">
      <alignment horizontal="right"/>
    </xf>
    <xf numFmtId="6" fontId="0" fillId="5" borderId="1" xfId="0" applyNumberFormat="1" applyFont="1" applyFill="1" applyBorder="1" applyAlignment="1">
      <alignment horizontal="right"/>
    </xf>
    <xf numFmtId="6" fontId="2" fillId="2" borderId="1" xfId="0" applyNumberFormat="1" applyFont="1" applyFill="1" applyBorder="1" applyAlignment="1">
      <alignment horizontal="right"/>
    </xf>
    <xf numFmtId="6" fontId="2" fillId="2" borderId="0" xfId="0" applyNumberFormat="1" applyFont="1" applyFill="1" applyBorder="1" applyAlignment="1">
      <alignment horizontal="right"/>
    </xf>
    <xf numFmtId="6" fontId="1" fillId="5" borderId="5" xfId="0" applyNumberFormat="1" applyFont="1" applyFill="1" applyBorder="1" applyAlignment="1">
      <alignment horizontal="right"/>
    </xf>
    <xf numFmtId="6" fontId="1" fillId="5" borderId="4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201" fontId="3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201" fontId="3" fillId="2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Composition of Ending Inventory Balances</a:t>
            </a:r>
          </a:p>
        </c:rich>
      </c:tx>
      <c:layout>
        <c:manualLayout>
          <c:xMode val="edge"/>
          <c:yMode val="edge"/>
          <c:x val="0.181"/>
          <c:y val="0.0195"/>
        </c:manualLayout>
      </c:layout>
      <c:overlay val="0"/>
      <c:spPr>
        <a:noFill/>
        <a:ln w="25400">
          <a:noFill/>
        </a:ln>
      </c:spPr>
    </c:title>
    <c:view3D>
      <c:rotX val="15"/>
      <c:hPercent val="77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11"/>
          <c:y val="0.137"/>
          <c:w val="0.75025"/>
          <c:h val="0.783"/>
        </c:manualLayout>
      </c:layout>
      <c:bar3DChart>
        <c:barDir val="col"/>
        <c:grouping val="percentStacked"/>
        <c:varyColors val="0"/>
        <c:ser>
          <c:idx val="24"/>
          <c:order val="0"/>
          <c:tx>
            <c:strRef>
              <c:f>'Inventory COGS Analysis'!$B$32</c:f>
              <c:strCache>
                <c:ptCount val="1"/>
                <c:pt idx="0">
                  <c:v>Finished goods inventory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Mode val="edge"/>
                  <c:yMode val="edge"/>
                  <c:x val="0.25975"/>
                  <c:y val="0.71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Mode val="edge"/>
                  <c:yMode val="edge"/>
                  <c:x val="0.41725"/>
                  <c:y val="0.64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Mode val="edge"/>
                  <c:yMode val="edge"/>
                  <c:x val="0.576"/>
                  <c:y val="0.62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'Inventory COGS Analysis'!$C$7:$F$7</c:f>
              <c:strCache/>
            </c:strRef>
          </c:cat>
          <c:val>
            <c:numRef>
              <c:f>'Inventory COGS Analysis'!$C$32:$F$32</c:f>
              <c:numCache/>
            </c:numRef>
          </c:val>
          <c:shape val="box"/>
        </c:ser>
        <c:ser>
          <c:idx val="25"/>
          <c:order val="1"/>
          <c:tx>
            <c:strRef>
              <c:f>'Inventory COGS Analysis'!$B$33</c:f>
              <c:strCache>
                <c:ptCount val="1"/>
                <c:pt idx="0">
                  <c:v>Work in progress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Mode val="edge"/>
                  <c:yMode val="edge"/>
                  <c:x val="0.10775"/>
                  <c:y val="0.35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Mode val="edge"/>
                  <c:yMode val="edge"/>
                  <c:x val="0.263"/>
                  <c:y val="0.44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Mode val="edge"/>
                  <c:yMode val="edge"/>
                  <c:x val="0.42175"/>
                  <c:y val="0.37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Mode val="edge"/>
                  <c:yMode val="edge"/>
                  <c:x val="0.57925"/>
                  <c:y val="0.33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'Inventory COGS Analysis'!$C$7:$F$7</c:f>
              <c:strCache/>
            </c:strRef>
          </c:cat>
          <c:val>
            <c:numRef>
              <c:f>'Inventory COGS Analysis'!$C$33:$F$33</c:f>
              <c:numCache/>
            </c:numRef>
          </c:val>
          <c:shape val="box"/>
        </c:ser>
        <c:ser>
          <c:idx val="26"/>
          <c:order val="2"/>
          <c:tx>
            <c:strRef>
              <c:f>'Inventory COGS Analysis'!$B$34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99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Mode val="edge"/>
                  <c:yMode val="edge"/>
                  <c:x val="0.262"/>
                  <c:y val="0.2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Mode val="edge"/>
                  <c:yMode val="edge"/>
                  <c:x val="0.4285"/>
                  <c:y val="0.21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Mode val="edge"/>
                  <c:yMode val="edge"/>
                  <c:x val="0.5805"/>
                  <c:y val="0.2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'Inventory COGS Analysis'!$C$7:$F$7</c:f>
              <c:strCache/>
            </c:strRef>
          </c:cat>
          <c:val>
            <c:numRef>
              <c:f>'Inventory COGS Analysis'!$C$34:$F$34</c:f>
              <c:numCache/>
            </c:numRef>
          </c:val>
          <c:shape val="box"/>
        </c:ser>
        <c:gapWidth val="80"/>
        <c:shape val="box"/>
        <c:axId val="64683641"/>
        <c:axId val="45281858"/>
      </c:bar3D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1858"/>
        <c:crosses val="autoZero"/>
        <c:auto val="1"/>
        <c:lblOffset val="100"/>
        <c:tickLblSkip val="1"/>
        <c:noMultiLvlLbl val="0"/>
      </c:catAx>
      <c:valAx>
        <c:axId val="4528185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1"/>
        <c:majorTickMark val="out"/>
        <c:minorTickMark val="none"/>
        <c:tickLblPos val="nextTo"/>
        <c:crossAx val="64683641"/>
        <c:crosses val="autoZero"/>
        <c:crossBetween val="between"/>
        <c:dispUnits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"/>
          <c:y val="0.14525"/>
          <c:w val="0.22075"/>
          <c:h val="0.19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indexed="26"/>
  </sheetPr>
  <sheetViews>
    <sheetView workbookViewId="0" zoomScale="93" zoomToFit="1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zoomScale="130" zoomScaleNormal="130" workbookViewId="0" topLeftCell="A1">
      <selection activeCell="U43" sqref="U43"/>
    </sheetView>
  </sheetViews>
  <sheetFormatPr defaultColWidth="9.140625" defaultRowHeight="12.75"/>
  <cols>
    <col min="1" max="1" width="3.28125" style="1" customWidth="1"/>
    <col min="2" max="2" width="42.7109375" style="1" customWidth="1"/>
    <col min="3" max="3" width="17.421875" style="1" customWidth="1"/>
    <col min="4" max="5" width="16.28125" style="1" bestFit="1" customWidth="1"/>
    <col min="6" max="7" width="16.28125" style="1" customWidth="1"/>
    <col min="8" max="8" width="15.7109375" style="1" customWidth="1"/>
    <col min="9" max="9" width="9.140625" style="1" customWidth="1"/>
    <col min="10" max="10" width="9.7109375" style="1" bestFit="1" customWidth="1"/>
    <col min="11" max="16384" width="9.140625" style="1" customWidth="1"/>
  </cols>
  <sheetData>
    <row r="1" spans="2:7" s="10" customFormat="1" ht="15.75">
      <c r="B1" s="11" t="s">
        <v>3</v>
      </c>
      <c r="C1" s="12"/>
      <c r="D1" s="13"/>
      <c r="E1" s="14"/>
      <c r="F1" s="14"/>
      <c r="G1" s="14"/>
    </row>
    <row r="2" spans="2:7" s="10" customFormat="1" ht="15.75">
      <c r="B2" s="11" t="s">
        <v>4</v>
      </c>
      <c r="C2" s="12"/>
      <c r="D2" s="13"/>
      <c r="E2" s="14"/>
      <c r="F2" s="14"/>
      <c r="G2" s="14"/>
    </row>
    <row r="3" spans="2:7" s="63" customFormat="1" ht="12.75" customHeight="1">
      <c r="B3" s="64" t="s">
        <v>5</v>
      </c>
      <c r="C3" s="65"/>
      <c r="D3" s="66"/>
      <c r="E3" s="67"/>
      <c r="F3" s="67"/>
      <c r="G3" s="67"/>
    </row>
    <row r="4" spans="2:7" s="63" customFormat="1" ht="12.75" customHeight="1">
      <c r="B4" s="64"/>
      <c r="C4" s="65"/>
      <c r="D4" s="66"/>
      <c r="E4" s="67"/>
      <c r="F4" s="67"/>
      <c r="G4" s="67"/>
    </row>
    <row r="5" spans="1:7" ht="12.75" customHeight="1">
      <c r="A5" s="6"/>
      <c r="B5" s="3" t="s">
        <v>26</v>
      </c>
      <c r="C5" s="4"/>
      <c r="D5" s="5"/>
      <c r="E5" s="3"/>
      <c r="F5" s="3"/>
      <c r="G5" s="3"/>
    </row>
    <row r="6" ht="12.75" customHeight="1"/>
    <row r="7" spans="2:7" ht="15">
      <c r="B7" s="17"/>
      <c r="C7" s="18" t="s">
        <v>6</v>
      </c>
      <c r="D7" s="17" t="s">
        <v>7</v>
      </c>
      <c r="E7" s="17" t="s">
        <v>8</v>
      </c>
      <c r="F7" s="17" t="s">
        <v>9</v>
      </c>
      <c r="G7" s="19" t="s">
        <v>1</v>
      </c>
    </row>
    <row r="8" spans="2:7" ht="12.75">
      <c r="B8" s="16" t="s">
        <v>10</v>
      </c>
      <c r="C8" s="15"/>
      <c r="D8" s="16"/>
      <c r="E8" s="16"/>
      <c r="F8" s="16"/>
      <c r="G8" s="20"/>
    </row>
    <row r="9" spans="2:7" ht="12.75">
      <c r="B9" s="21" t="s">
        <v>27</v>
      </c>
      <c r="C9" s="26">
        <v>1200</v>
      </c>
      <c r="D9" s="27">
        <v>1000</v>
      </c>
      <c r="E9" s="27">
        <f>+D13</f>
        <v>1200</v>
      </c>
      <c r="F9" s="27">
        <f>+E13</f>
        <v>1300</v>
      </c>
      <c r="G9" s="28">
        <f>SUM(C9:F9)</f>
        <v>4700</v>
      </c>
    </row>
    <row r="10" spans="2:7" ht="12.75">
      <c r="B10" s="21" t="s">
        <v>0</v>
      </c>
      <c r="C10" s="29">
        <v>700</v>
      </c>
      <c r="D10" s="30">
        <v>800</v>
      </c>
      <c r="E10" s="30">
        <v>600</v>
      </c>
      <c r="F10" s="30">
        <v>600</v>
      </c>
      <c r="G10" s="31">
        <f>SUM(C10:F10)</f>
        <v>2700</v>
      </c>
    </row>
    <row r="11" spans="2:7" ht="12.75">
      <c r="B11" s="21" t="s">
        <v>11</v>
      </c>
      <c r="C11" s="32">
        <f>+C9+C10</f>
        <v>1900</v>
      </c>
      <c r="D11" s="28">
        <f>+D9+D10</f>
        <v>1800</v>
      </c>
      <c r="E11" s="28">
        <f>+E9+E10</f>
        <v>1800</v>
      </c>
      <c r="F11" s="28">
        <f>+F9+F10</f>
        <v>1900</v>
      </c>
      <c r="G11" s="33">
        <f>+G9+G10</f>
        <v>7400</v>
      </c>
    </row>
    <row r="12" spans="2:7" ht="12.75">
      <c r="B12" s="21" t="s">
        <v>12</v>
      </c>
      <c r="C12" s="29">
        <v>800</v>
      </c>
      <c r="D12" s="30">
        <v>600</v>
      </c>
      <c r="E12" s="30">
        <v>500</v>
      </c>
      <c r="F12" s="30">
        <v>750</v>
      </c>
      <c r="G12" s="31">
        <f>SUM(C12:F12)</f>
        <v>2650</v>
      </c>
    </row>
    <row r="13" spans="2:7" ht="12.75">
      <c r="B13" s="21" t="s">
        <v>28</v>
      </c>
      <c r="C13" s="32">
        <f>+C11-C12</f>
        <v>1100</v>
      </c>
      <c r="D13" s="28">
        <f>+D11-D12</f>
        <v>1200</v>
      </c>
      <c r="E13" s="28">
        <f>+E11-E12</f>
        <v>1300</v>
      </c>
      <c r="F13" s="28">
        <f>+F11-F12</f>
        <v>1150</v>
      </c>
      <c r="G13" s="28">
        <f>+G11-G12</f>
        <v>4750</v>
      </c>
    </row>
    <row r="14" spans="2:7" ht="12.75">
      <c r="B14" s="21"/>
      <c r="C14" s="34"/>
      <c r="D14" s="35"/>
      <c r="E14" s="35"/>
      <c r="F14" s="35"/>
      <c r="G14" s="35"/>
    </row>
    <row r="15" spans="2:7" ht="12.75">
      <c r="B15" s="16" t="s">
        <v>31</v>
      </c>
      <c r="C15" s="36"/>
      <c r="D15" s="37"/>
      <c r="E15" s="37"/>
      <c r="F15" s="37"/>
      <c r="G15" s="38"/>
    </row>
    <row r="16" spans="2:7" ht="12.75">
      <c r="B16" s="8" t="s">
        <v>13</v>
      </c>
      <c r="C16" s="39">
        <v>800000</v>
      </c>
      <c r="D16" s="40">
        <v>750000</v>
      </c>
      <c r="E16" s="40">
        <v>900000</v>
      </c>
      <c r="F16" s="40">
        <v>1200000</v>
      </c>
      <c r="G16" s="41">
        <f>SUM(C16:F16)</f>
        <v>3650000</v>
      </c>
    </row>
    <row r="17" spans="2:7" ht="12.75">
      <c r="B17" s="8" t="s">
        <v>14</v>
      </c>
      <c r="C17" s="29">
        <v>400000</v>
      </c>
      <c r="D17" s="30">
        <v>400000</v>
      </c>
      <c r="E17" s="30">
        <v>450000</v>
      </c>
      <c r="F17" s="30">
        <v>600000</v>
      </c>
      <c r="G17" s="31">
        <f>SUM(C17:F17)</f>
        <v>1850000</v>
      </c>
    </row>
    <row r="18" spans="2:7" ht="12.75">
      <c r="B18" s="8" t="s">
        <v>15</v>
      </c>
      <c r="C18" s="32">
        <f>+C16+C17</f>
        <v>1200000</v>
      </c>
      <c r="D18" s="28">
        <f>+D16+D17</f>
        <v>1150000</v>
      </c>
      <c r="E18" s="28">
        <f>+E16+E17</f>
        <v>1350000</v>
      </c>
      <c r="F18" s="28">
        <f>+F16+F17</f>
        <v>1800000</v>
      </c>
      <c r="G18" s="28">
        <f>+G16+G17</f>
        <v>5500000</v>
      </c>
    </row>
    <row r="19" spans="2:7" ht="12.75">
      <c r="B19" s="8" t="s">
        <v>16</v>
      </c>
      <c r="C19" s="29">
        <v>770000</v>
      </c>
      <c r="D19" s="30">
        <v>900000</v>
      </c>
      <c r="E19" s="30">
        <v>925000</v>
      </c>
      <c r="F19" s="30">
        <v>1000000</v>
      </c>
      <c r="G19" s="31">
        <f>SUM(C19:F19)</f>
        <v>3595000</v>
      </c>
    </row>
    <row r="20" spans="2:7" ht="12.75">
      <c r="B20" s="8" t="s">
        <v>17</v>
      </c>
      <c r="C20" s="42">
        <f>+C18-C19</f>
        <v>430000</v>
      </c>
      <c r="D20" s="43">
        <f>+D18-D19</f>
        <v>250000</v>
      </c>
      <c r="E20" s="43">
        <f>+E18-E19</f>
        <v>425000</v>
      </c>
      <c r="F20" s="43">
        <f>+F18-F19</f>
        <v>800000</v>
      </c>
      <c r="G20" s="43">
        <f>+G18-G19</f>
        <v>1905000</v>
      </c>
    </row>
    <row r="21" spans="2:7" ht="12.75">
      <c r="B21" s="8"/>
      <c r="C21" s="44"/>
      <c r="D21" s="45"/>
      <c r="E21" s="45"/>
      <c r="F21" s="45"/>
      <c r="G21" s="40"/>
    </row>
    <row r="22" spans="2:7" ht="12.75">
      <c r="B22" s="22" t="s">
        <v>18</v>
      </c>
      <c r="C22" s="46"/>
      <c r="D22" s="47"/>
      <c r="E22" s="47"/>
      <c r="F22" s="47"/>
      <c r="G22" s="47"/>
    </row>
    <row r="23" spans="2:7" ht="12.75">
      <c r="B23" s="23" t="s">
        <v>29</v>
      </c>
      <c r="C23" s="48">
        <f>+C16/C9</f>
        <v>666.6666666666666</v>
      </c>
      <c r="D23" s="49">
        <f>+D16/D9</f>
        <v>750</v>
      </c>
      <c r="E23" s="49">
        <f>+E16/E9</f>
        <v>750</v>
      </c>
      <c r="F23" s="49">
        <f>+F16/F9</f>
        <v>923.0769230769231</v>
      </c>
      <c r="G23" s="49">
        <f>+G16/G9</f>
        <v>776.5957446808511</v>
      </c>
    </row>
    <row r="24" spans="2:7" ht="12.75">
      <c r="B24" s="23" t="s">
        <v>30</v>
      </c>
      <c r="C24" s="50">
        <f>+C19/C13</f>
        <v>700</v>
      </c>
      <c r="D24" s="51">
        <f>+D19/D13</f>
        <v>750</v>
      </c>
      <c r="E24" s="51">
        <f>+E19/E13</f>
        <v>711.5384615384615</v>
      </c>
      <c r="F24" s="51">
        <f>+F19/F13</f>
        <v>869.5652173913044</v>
      </c>
      <c r="G24" s="51">
        <f>+G19/G13</f>
        <v>756.8421052631579</v>
      </c>
    </row>
    <row r="25" spans="2:7" ht="12.75">
      <c r="B25" s="23" t="s">
        <v>2</v>
      </c>
      <c r="C25" s="48">
        <f>+C23-C24</f>
        <v>-33.33333333333337</v>
      </c>
      <c r="D25" s="49">
        <f>+D23-D24</f>
        <v>0</v>
      </c>
      <c r="E25" s="49">
        <f>+E23-E24</f>
        <v>38.46153846153845</v>
      </c>
      <c r="F25" s="49">
        <f>+F23-F24</f>
        <v>53.51170568561872</v>
      </c>
      <c r="G25" s="52">
        <f>+G23-G24</f>
        <v>19.753639417693194</v>
      </c>
    </row>
    <row r="26" spans="2:7" ht="12.75">
      <c r="B26" s="23"/>
      <c r="C26" s="53"/>
      <c r="D26" s="54"/>
      <c r="E26" s="54"/>
      <c r="F26" s="54"/>
      <c r="G26" s="54"/>
    </row>
    <row r="27" spans="2:7" ht="25.5">
      <c r="B27" s="68" t="s">
        <v>25</v>
      </c>
      <c r="C27" s="48">
        <f>+C18/C11</f>
        <v>631.578947368421</v>
      </c>
      <c r="D27" s="49">
        <f>+D18/D11</f>
        <v>638.8888888888889</v>
      </c>
      <c r="E27" s="49">
        <f>+E18/E11</f>
        <v>750</v>
      </c>
      <c r="F27" s="49">
        <f>+F18/F11</f>
        <v>947.3684210526316</v>
      </c>
      <c r="G27" s="49">
        <f>+G18/G11</f>
        <v>743.2432432432432</v>
      </c>
    </row>
    <row r="28" spans="2:7" ht="12.75">
      <c r="B28" s="23"/>
      <c r="C28" s="53"/>
      <c r="D28" s="54"/>
      <c r="E28" s="54"/>
      <c r="F28" s="54"/>
      <c r="G28" s="54"/>
    </row>
    <row r="29" spans="2:7" ht="12.75">
      <c r="B29" s="24" t="s">
        <v>19</v>
      </c>
      <c r="C29" s="55"/>
      <c r="D29" s="56"/>
      <c r="E29" s="56"/>
      <c r="F29" s="56"/>
      <c r="G29" s="57"/>
    </row>
    <row r="30" spans="2:7" ht="12.75">
      <c r="B30" s="8" t="s">
        <v>20</v>
      </c>
      <c r="C30" s="58">
        <f>+C19</f>
        <v>770000</v>
      </c>
      <c r="D30" s="41">
        <f>+D19</f>
        <v>900000</v>
      </c>
      <c r="E30" s="41">
        <f>+E19</f>
        <v>925000</v>
      </c>
      <c r="F30" s="41">
        <f>+F19</f>
        <v>1000000</v>
      </c>
      <c r="G30" s="41">
        <f>+G19</f>
        <v>3595000</v>
      </c>
    </row>
    <row r="31" spans="2:7" ht="4.5" customHeight="1">
      <c r="B31" s="8"/>
      <c r="C31" s="59"/>
      <c r="D31" s="60"/>
      <c r="E31" s="60"/>
      <c r="F31" s="60"/>
      <c r="G31" s="60"/>
    </row>
    <row r="32" spans="2:7" ht="12.75">
      <c r="B32" s="8" t="s">
        <v>21</v>
      </c>
      <c r="C32" s="39">
        <v>400000</v>
      </c>
      <c r="D32" s="40">
        <v>375000</v>
      </c>
      <c r="E32" s="40">
        <v>450000</v>
      </c>
      <c r="F32" s="40">
        <v>600000</v>
      </c>
      <c r="G32" s="41">
        <f>SUM(C32:F32)</f>
        <v>1825000</v>
      </c>
    </row>
    <row r="33" spans="2:7" ht="12.75">
      <c r="B33" s="8" t="s">
        <v>22</v>
      </c>
      <c r="C33" s="26">
        <v>300000</v>
      </c>
      <c r="D33" s="27">
        <v>325000</v>
      </c>
      <c r="E33" s="27">
        <v>350000</v>
      </c>
      <c r="F33" s="27">
        <v>300000</v>
      </c>
      <c r="G33" s="28">
        <f>SUM(C33:F33)</f>
        <v>1275000</v>
      </c>
    </row>
    <row r="34" spans="2:7" ht="12.75">
      <c r="B34" s="8" t="s">
        <v>23</v>
      </c>
      <c r="C34" s="26">
        <v>70000</v>
      </c>
      <c r="D34" s="27">
        <v>200000</v>
      </c>
      <c r="E34" s="27">
        <v>125000</v>
      </c>
      <c r="F34" s="27">
        <v>100000</v>
      </c>
      <c r="G34" s="28">
        <f>SUM(C34:F34)</f>
        <v>495000</v>
      </c>
    </row>
    <row r="35" spans="2:7" ht="12.75">
      <c r="B35" s="25" t="s">
        <v>24</v>
      </c>
      <c r="C35" s="61">
        <f>SUM(C32:C34)</f>
        <v>770000</v>
      </c>
      <c r="D35" s="62">
        <f>SUM(D32:D34)</f>
        <v>900000</v>
      </c>
      <c r="E35" s="62">
        <f>SUM(E32:E34)</f>
        <v>925000</v>
      </c>
      <c r="F35" s="62">
        <f>SUM(F32:F34)</f>
        <v>1000000</v>
      </c>
      <c r="G35" s="62">
        <f>SUM(G32:G34)</f>
        <v>3595000</v>
      </c>
    </row>
    <row r="36" spans="2:7" ht="12.75">
      <c r="B36" s="8"/>
      <c r="C36" s="7"/>
      <c r="D36" s="9"/>
      <c r="E36" s="9"/>
      <c r="F36" s="9"/>
      <c r="G36" s="9"/>
    </row>
    <row r="37" spans="2:7" ht="12.75">
      <c r="B37" s="8"/>
      <c r="C37" s="7"/>
      <c r="D37" s="9"/>
      <c r="E37" s="9"/>
      <c r="F37" s="9"/>
      <c r="G37" s="9"/>
    </row>
    <row r="38" spans="2:7" ht="12.75">
      <c r="B38" s="8"/>
      <c r="C38" s="7"/>
      <c r="D38" s="9"/>
      <c r="E38" s="9"/>
      <c r="F38" s="9"/>
      <c r="G38" s="9"/>
    </row>
    <row r="39" ht="15">
      <c r="C39" s="2"/>
    </row>
    <row r="40" ht="15">
      <c r="C40" s="2"/>
    </row>
    <row r="41" ht="15">
      <c r="C41" s="2"/>
    </row>
    <row r="43" ht="15">
      <c r="C43" s="2"/>
    </row>
    <row r="44" ht="15">
      <c r="C44" s="2"/>
    </row>
  </sheetData>
  <dataValidations count="2" xWindow="465" yWindow="129">
    <dataValidation allowBlank="1" showInputMessage="1" showErrorMessage="1" prompt="Actual numbers should be entered after the month-end close, to drive the variance analysis" sqref="G29"/>
    <dataValidation allowBlank="1" showInputMessage="1" showErrorMessage="1" prompt="When entering amounts for inventory, be sure that Total Ending Inventory equals Value of Ending Inventory." sqref="C32"/>
  </dataValidations>
  <printOptions horizontalCentered="1"/>
  <pageMargins left="0.75" right="0.75" top="0.51" bottom="0.25" header="0.5" footer="0.5"/>
  <pageSetup fitToHeight="1" fitToWidth="1" horizontalDpi="600" verticalDpi="600" orientation="portrait" scale="70" r:id="rId1"/>
  <ignoredErrors>
    <ignoredError sqref="G11 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2004-12-20T17:26:39Z</cp:lastPrinted>
  <dcterms:created xsi:type="dcterms:W3CDTF">2000-04-26T18:30:49Z</dcterms:created>
  <dcterms:modified xsi:type="dcterms:W3CDTF">2014-02-14T17:45:36Z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TC011728521033</vt:lpwstr>
  </property>
</Properties>
</file>