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146" windowWidth="15090" windowHeight="9195" activeTab="0"/>
  </bookViews>
  <sheets>
    <sheet name="Budget Summary" sheetId="1" r:id="rId1"/>
    <sheet name="Profit &amp; Loss Chart" sheetId="2" r:id="rId2"/>
    <sheet name="Balance Sheet Chart" sheetId="3" r:id="rId3"/>
  </sheets>
  <definedNames>
    <definedName name="_xlnm.Print_Area" localSheetId="0">'Budget Summary'!$A$1:$H$44</definedName>
  </definedNames>
  <calcPr fullCalcOnLoad="1"/>
</workbook>
</file>

<file path=xl/sharedStrings.xml><?xml version="1.0" encoding="utf-8"?>
<sst xmlns="http://schemas.openxmlformats.org/spreadsheetml/2006/main" count="77" uniqueCount="60">
  <si>
    <t>Competitive Summary</t>
  </si>
  <si>
    <t>Revenue</t>
  </si>
  <si>
    <t>May Actuals</t>
  </si>
  <si>
    <t>May Targets</t>
  </si>
  <si>
    <t>Inventory</t>
  </si>
  <si>
    <t>YTD Actuals</t>
  </si>
  <si>
    <t>YTD Targets</t>
  </si>
  <si>
    <t>Monthly Variance</t>
  </si>
  <si>
    <t>YTD Variance</t>
  </si>
  <si>
    <t>Regional Sales Breakdown:</t>
  </si>
  <si>
    <t>Profit and Loss Summary</t>
  </si>
  <si>
    <t>Balance Sheet Summary</t>
  </si>
  <si>
    <t>Notes</t>
  </si>
  <si>
    <t>Expenses &amp; Margin:</t>
  </si>
  <si>
    <t>Other Balance Sheet Items:</t>
  </si>
  <si>
    <t>Competitor 1</t>
  </si>
  <si>
    <t>Competitor 2</t>
  </si>
  <si>
    <t>Competitor 3</t>
  </si>
  <si>
    <t>Competitor 4</t>
  </si>
  <si>
    <t>Cash flow differential was due to cash settlement of legal dispute with Litware, Inc. on May 8.</t>
  </si>
  <si>
    <t>Operating Metrics Summary</t>
  </si>
  <si>
    <t>Revenue (YTD)</t>
  </si>
  <si>
    <t>Differential due to purchase of new bursting machine in Plant B.</t>
  </si>
  <si>
    <t>Other</t>
  </si>
  <si>
    <t>N/A</t>
  </si>
  <si>
    <t>Market share increased due to strength of new product sales.</t>
  </si>
  <si>
    <t>&lt;Company Name&gt;</t>
  </si>
  <si>
    <t>&lt;Date&gt;</t>
  </si>
  <si>
    <t>Profit and Loss Summary Chart</t>
  </si>
  <si>
    <t>Balance Sheet Summary Chart</t>
  </si>
  <si>
    <t>Budget Summary Report</t>
  </si>
  <si>
    <t>Gray cells are calculated for you and generally should not be altered.</t>
  </si>
  <si>
    <t>Quality issues were from incorrect paint applied on prod. line 3; manager implemented new detective controls.</t>
  </si>
  <si>
    <t>Gross margin</t>
  </si>
  <si>
    <t>Gross margin percentage</t>
  </si>
  <si>
    <t>Sales from new products</t>
  </si>
  <si>
    <t>Northeast region</t>
  </si>
  <si>
    <t>Central region</t>
  </si>
  <si>
    <t>West region</t>
  </si>
  <si>
    <t>SG&amp;A expenses</t>
  </si>
  <si>
    <t>Operating margin</t>
  </si>
  <si>
    <t>Period end cash flow</t>
  </si>
  <si>
    <t>Accounts receivable</t>
  </si>
  <si>
    <t>Total liquid assets</t>
  </si>
  <si>
    <t>Assets required by debt covenants</t>
  </si>
  <si>
    <t>Debt covenant buffer</t>
  </si>
  <si>
    <t>Accounts payable</t>
  </si>
  <si>
    <t>Shareholder equity</t>
  </si>
  <si>
    <t>Number of defects per 1,000 widgets produced</t>
  </si>
  <si>
    <t>Days of sales outstanding</t>
  </si>
  <si>
    <t>Number of new orders</t>
  </si>
  <si>
    <t>Market share</t>
  </si>
  <si>
    <t>Pretax operating profit (loss)</t>
  </si>
  <si>
    <t>Property, plant, and equipment</t>
  </si>
  <si>
    <t>Long-term liabilities</t>
  </si>
  <si>
    <t>Production capacity—units per month</t>
  </si>
  <si>
    <t>New product introductions (YTD)</t>
  </si>
  <si>
    <t>Number of field salespeople (estimated)</t>
  </si>
  <si>
    <t>Contoso, Ltd.</t>
  </si>
  <si>
    <t>We exceeded our May revenue target by 9%, due to stronger execution in the West region.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</si>
</sst>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mm/dd/yy"/>
    <numFmt numFmtId="167" formatCode="_(&quot;$&quot;* #,##0_);_(&quot;$&quot;* \(#,##0\);_(&quot;$&quot;* &quot;-&quot;??_);_(@_)"/>
    <numFmt numFmtId="168" formatCode="0.0%"/>
    <numFmt numFmtId="169" formatCode="0.000%"/>
    <numFmt numFmtId="170" formatCode="#,##0.0_);[Red]\(#,##0.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75"/>
      <name val="Arial"/>
      <family val="0"/>
    </font>
    <font>
      <sz val="10.25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dashed"/>
      <top style="thin">
        <color indexed="23"/>
      </top>
      <bottom style="thin">
        <color indexed="23"/>
      </bottom>
    </border>
    <border>
      <left style="dashed"/>
      <right>
        <color indexed="63"/>
      </right>
      <top style="thin">
        <color indexed="23"/>
      </top>
      <bottom style="thin">
        <color indexed="23"/>
      </bottom>
    </border>
    <border>
      <left style="dashed"/>
      <right style="dashed"/>
      <top style="thin">
        <color indexed="23"/>
      </top>
      <bottom style="thin">
        <color indexed="23"/>
      </bottom>
    </border>
    <border>
      <left>
        <color indexed="63"/>
      </left>
      <right style="dashed"/>
      <top style="thin">
        <color indexed="23"/>
      </top>
      <bottom style="thin"/>
    </border>
    <border>
      <left style="dashed"/>
      <right style="dashed"/>
      <top style="thin">
        <color indexed="23"/>
      </top>
      <bottom style="thin"/>
    </border>
    <border>
      <left style="dashed"/>
      <right>
        <color indexed="63"/>
      </right>
      <top style="thin">
        <color indexed="23"/>
      </top>
      <bottom style="thin"/>
    </border>
    <border>
      <left>
        <color indexed="63"/>
      </left>
      <right style="dotted"/>
      <top style="thin"/>
      <bottom style="thin">
        <color indexed="23"/>
      </bottom>
    </border>
    <border>
      <left style="dotted"/>
      <right style="dotted"/>
      <top style="thin"/>
      <bottom style="thin">
        <color indexed="23"/>
      </bottom>
    </border>
    <border>
      <left style="dotted"/>
      <right>
        <color indexed="63"/>
      </right>
      <top style="thin"/>
      <bottom style="thin">
        <color indexed="23"/>
      </bottom>
    </border>
    <border>
      <left>
        <color indexed="63"/>
      </left>
      <right style="dotted"/>
      <top style="thin">
        <color indexed="23"/>
      </top>
      <bottom style="thin">
        <color indexed="23"/>
      </bottom>
    </border>
    <border>
      <left style="dotted"/>
      <right style="dotted"/>
      <top style="thin">
        <color indexed="23"/>
      </top>
      <bottom style="thin">
        <color indexed="23"/>
      </bottom>
    </border>
    <border>
      <left style="dotted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dotted"/>
      <top style="thin">
        <color indexed="23"/>
      </top>
      <bottom style="thin"/>
    </border>
    <border>
      <left style="dotted"/>
      <right style="dotted"/>
      <top style="thin">
        <color indexed="23"/>
      </top>
      <bottom style="thin"/>
    </border>
    <border>
      <left style="dotted"/>
      <right>
        <color indexed="63"/>
      </right>
      <top style="thin">
        <color indexed="23"/>
      </top>
      <bottom style="thin"/>
    </border>
    <border>
      <left>
        <color indexed="63"/>
      </left>
      <right style="dashed"/>
      <top style="thin">
        <color indexed="23"/>
      </top>
      <bottom>
        <color indexed="63"/>
      </bottom>
    </border>
    <border>
      <left>
        <color indexed="63"/>
      </left>
      <right style="dashed"/>
      <top>
        <color indexed="63"/>
      </top>
      <bottom style="thin">
        <color indexed="2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thin">
        <color indexed="23"/>
      </top>
      <bottom>
        <color indexed="63"/>
      </bottom>
    </border>
    <border>
      <left style="dashed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n">
        <color indexed="23"/>
      </top>
      <bottom>
        <color indexed="63"/>
      </bottom>
    </border>
    <border>
      <left style="dotted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dotted"/>
      <top>
        <color indexed="63"/>
      </top>
      <bottom style="thin">
        <color indexed="23"/>
      </bottom>
    </border>
    <border>
      <left style="dotted"/>
      <right>
        <color indexed="63"/>
      </right>
      <top>
        <color indexed="63"/>
      </top>
      <bottom style="thin">
        <color indexed="23"/>
      </bottom>
    </border>
    <border>
      <left style="dashed"/>
      <right style="dashed"/>
      <top>
        <color indexed="63"/>
      </top>
      <bottom style="thin">
        <color indexed="23"/>
      </bottom>
    </border>
    <border>
      <left style="dashed"/>
      <right style="dashed"/>
      <top style="thin">
        <color indexed="2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otted"/>
      <right style="dotted"/>
      <top style="thin">
        <color indexed="23"/>
      </top>
      <bottom>
        <color indexed="63"/>
      </bottom>
    </border>
    <border>
      <left style="dotted"/>
      <right style="dotted"/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6" fontId="1" fillId="2" borderId="0" xfId="17" applyNumberFormat="1" applyFont="1" applyFill="1" applyBorder="1" applyAlignment="1">
      <alignment horizontal="center"/>
    </xf>
    <xf numFmtId="6" fontId="2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0" fillId="2" borderId="0" xfId="0" applyFont="1" applyFill="1" applyBorder="1" applyAlignment="1">
      <alignment/>
    </xf>
    <xf numFmtId="15" fontId="4" fillId="2" borderId="0" xfId="0" applyNumberFormat="1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 horizontal="left" wrapText="1"/>
    </xf>
    <xf numFmtId="168" fontId="2" fillId="3" borderId="3" xfId="17" applyNumberFormat="1" applyFont="1" applyFill="1" applyBorder="1" applyAlignment="1">
      <alignment horizontal="center"/>
    </xf>
    <xf numFmtId="168" fontId="2" fillId="3" borderId="3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168" fontId="2" fillId="3" borderId="5" xfId="17" applyNumberFormat="1" applyFont="1" applyFill="1" applyBorder="1" applyAlignment="1">
      <alignment horizontal="center"/>
    </xf>
    <xf numFmtId="168" fontId="2" fillId="3" borderId="5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left" wrapText="1"/>
    </xf>
    <xf numFmtId="0" fontId="10" fillId="4" borderId="7" xfId="0" applyFont="1" applyFill="1" applyBorder="1" applyAlignment="1">
      <alignment horizontal="left" wrapText="1"/>
    </xf>
    <xf numFmtId="6" fontId="11" fillId="4" borderId="8" xfId="0" applyNumberFormat="1" applyFont="1" applyFill="1" applyBorder="1" applyAlignment="1">
      <alignment horizontal="center" wrapText="1"/>
    </xf>
    <xf numFmtId="6" fontId="11" fillId="4" borderId="9" xfId="0" applyNumberFormat="1" applyFont="1" applyFill="1" applyBorder="1" applyAlignment="1">
      <alignment horizontal="center" wrapText="1"/>
    </xf>
    <xf numFmtId="0" fontId="0" fillId="2" borderId="10" xfId="0" applyFont="1" applyFill="1" applyBorder="1" applyAlignment="1">
      <alignment/>
    </xf>
    <xf numFmtId="168" fontId="1" fillId="2" borderId="11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wrapText="1"/>
    </xf>
    <xf numFmtId="0" fontId="0" fillId="2" borderId="13" xfId="0" applyFill="1" applyBorder="1" applyAlignment="1">
      <alignment/>
    </xf>
    <xf numFmtId="0" fontId="1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/>
    </xf>
    <xf numFmtId="0" fontId="0" fillId="2" borderId="15" xfId="0" applyFont="1" applyFill="1" applyBorder="1" applyAlignment="1">
      <alignment horizontal="left" wrapText="1"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0" fillId="2" borderId="19" xfId="0" applyFont="1" applyFill="1" applyBorder="1" applyAlignment="1">
      <alignment horizontal="left" wrapText="1"/>
    </xf>
    <xf numFmtId="0" fontId="0" fillId="2" borderId="20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/>
    </xf>
    <xf numFmtId="0" fontId="10" fillId="4" borderId="21" xfId="0" applyFont="1" applyFill="1" applyBorder="1" applyAlignment="1">
      <alignment horizontal="left" wrapText="1"/>
    </xf>
    <xf numFmtId="6" fontId="11" fillId="4" borderId="22" xfId="0" applyNumberFormat="1" applyFont="1" applyFill="1" applyBorder="1" applyAlignment="1">
      <alignment horizontal="center" wrapText="1"/>
    </xf>
    <xf numFmtId="6" fontId="11" fillId="4" borderId="23" xfId="0" applyNumberFormat="1" applyFont="1" applyFill="1" applyBorder="1" applyAlignment="1">
      <alignment horizontal="center" wrapText="1"/>
    </xf>
    <xf numFmtId="4" fontId="1" fillId="2" borderId="11" xfId="0" applyNumberFormat="1" applyFont="1" applyFill="1" applyBorder="1" applyAlignment="1">
      <alignment horizontal="center"/>
    </xf>
    <xf numFmtId="40" fontId="2" fillId="3" borderId="11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38" fontId="2" fillId="3" borderId="11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38" fontId="2" fillId="3" borderId="14" xfId="0" applyNumberFormat="1" applyFont="1" applyFill="1" applyBorder="1" applyAlignment="1">
      <alignment horizontal="center"/>
    </xf>
    <xf numFmtId="6" fontId="1" fillId="5" borderId="24" xfId="17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6" xfId="0" applyFont="1" applyFill="1" applyBorder="1" applyAlignment="1">
      <alignment horizontal="left" wrapText="1"/>
    </xf>
    <xf numFmtId="0" fontId="0" fillId="2" borderId="27" xfId="0" applyFont="1" applyFill="1" applyBorder="1" applyAlignment="1">
      <alignment/>
    </xf>
    <xf numFmtId="0" fontId="0" fillId="2" borderId="28" xfId="0" applyFont="1" applyFill="1" applyBorder="1" applyAlignment="1">
      <alignment horizontal="left" wrapText="1"/>
    </xf>
    <xf numFmtId="6" fontId="1" fillId="0" borderId="29" xfId="17" applyNumberFormat="1" applyFont="1" applyFill="1" applyBorder="1" applyAlignment="1">
      <alignment horizontal="right"/>
    </xf>
    <xf numFmtId="6" fontId="2" fillId="3" borderId="29" xfId="0" applyNumberFormat="1" applyFont="1" applyFill="1" applyBorder="1" applyAlignment="1">
      <alignment horizontal="right"/>
    </xf>
    <xf numFmtId="6" fontId="1" fillId="2" borderId="3" xfId="17" applyNumberFormat="1" applyFont="1" applyFill="1" applyBorder="1" applyAlignment="1">
      <alignment horizontal="right"/>
    </xf>
    <xf numFmtId="6" fontId="2" fillId="3" borderId="3" xfId="0" applyNumberFormat="1" applyFont="1" applyFill="1" applyBorder="1" applyAlignment="1">
      <alignment horizontal="right"/>
    </xf>
    <xf numFmtId="6" fontId="1" fillId="2" borderId="30" xfId="17" applyNumberFormat="1" applyFont="1" applyFill="1" applyBorder="1" applyAlignment="1">
      <alignment horizontal="right"/>
    </xf>
    <xf numFmtId="6" fontId="2" fillId="3" borderId="30" xfId="0" applyNumberFormat="1" applyFont="1" applyFill="1" applyBorder="1" applyAlignment="1">
      <alignment horizontal="right"/>
    </xf>
    <xf numFmtId="6" fontId="1" fillId="5" borderId="31" xfId="17" applyNumberFormat="1" applyFont="1" applyFill="1" applyBorder="1" applyAlignment="1">
      <alignment horizontal="right" vertical="center"/>
    </xf>
    <xf numFmtId="0" fontId="1" fillId="5" borderId="18" xfId="0" applyFont="1" applyFill="1" applyBorder="1" applyAlignment="1">
      <alignment horizontal="right"/>
    </xf>
    <xf numFmtId="6" fontId="1" fillId="2" borderId="29" xfId="17" applyNumberFormat="1" applyFont="1" applyFill="1" applyBorder="1" applyAlignment="1">
      <alignment horizontal="right"/>
    </xf>
    <xf numFmtId="168" fontId="2" fillId="2" borderId="0" xfId="17" applyNumberFormat="1" applyFont="1" applyFill="1" applyBorder="1" applyAlignment="1">
      <alignment horizontal="right"/>
    </xf>
    <xf numFmtId="168" fontId="2" fillId="2" borderId="0" xfId="0" applyNumberFormat="1" applyFont="1" applyFill="1" applyBorder="1" applyAlignment="1">
      <alignment horizontal="right"/>
    </xf>
    <xf numFmtId="6" fontId="1" fillId="2" borderId="11" xfId="17" applyNumberFormat="1" applyFont="1" applyFill="1" applyBorder="1" applyAlignment="1">
      <alignment horizontal="right"/>
    </xf>
    <xf numFmtId="6" fontId="2" fillId="3" borderId="11" xfId="0" applyNumberFormat="1" applyFont="1" applyFill="1" applyBorder="1" applyAlignment="1">
      <alignment horizontal="right"/>
    </xf>
    <xf numFmtId="6" fontId="2" fillId="3" borderId="32" xfId="17" applyNumberFormat="1" applyFont="1" applyFill="1" applyBorder="1" applyAlignment="1">
      <alignment horizontal="right"/>
    </xf>
    <xf numFmtId="6" fontId="2" fillId="3" borderId="32" xfId="0" applyNumberFormat="1" applyFont="1" applyFill="1" applyBorder="1" applyAlignment="1">
      <alignment horizontal="right"/>
    </xf>
    <xf numFmtId="6" fontId="1" fillId="2" borderId="33" xfId="17" applyNumberFormat="1" applyFont="1" applyFill="1" applyBorder="1" applyAlignment="1">
      <alignment horizontal="right"/>
    </xf>
    <xf numFmtId="6" fontId="2" fillId="3" borderId="33" xfId="0" applyNumberFormat="1" applyFont="1" applyFill="1" applyBorder="1" applyAlignment="1">
      <alignment horizontal="right"/>
    </xf>
    <xf numFmtId="6" fontId="1" fillId="2" borderId="14" xfId="17" applyNumberFormat="1" applyFont="1" applyFill="1" applyBorder="1" applyAlignment="1">
      <alignment horizontal="right"/>
    </xf>
    <xf numFmtId="6" fontId="2" fillId="3" borderId="14" xfId="0" applyNumberFormat="1" applyFont="1" applyFill="1" applyBorder="1" applyAlignment="1">
      <alignment horizontal="right"/>
    </xf>
    <xf numFmtId="6" fontId="1" fillId="2" borderId="11" xfId="0" applyNumberFormat="1" applyFont="1" applyFill="1" applyBorder="1" applyAlignment="1">
      <alignment horizontal="right"/>
    </xf>
    <xf numFmtId="0" fontId="1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8D7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B7FFE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43E5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Profit and Loss Summary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'Budget Summary'!$B$7</c:f>
              <c:strCache>
                <c:ptCount val="1"/>
                <c:pt idx="0">
                  <c:v>May Actuals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('Budget Summary'!$A$8,'Budget Summary'!$A$9,'Budget Summary'!$A$11,'Budget Summary'!$A$17,'Budget Summary'!$A$18)</c:f>
              <c:strCache>
                <c:ptCount val="5"/>
                <c:pt idx="0">
                  <c:v>Revenue</c:v>
                </c:pt>
                <c:pt idx="1">
                  <c:v>Gross margin</c:v>
                </c:pt>
                <c:pt idx="2">
                  <c:v>Sales from new products</c:v>
                </c:pt>
                <c:pt idx="3">
                  <c:v>SG&amp;A expenses</c:v>
                </c:pt>
                <c:pt idx="4">
                  <c:v>Pretax operating profit (loss)</c:v>
                </c:pt>
              </c:strCache>
            </c:strRef>
          </c:cat>
          <c:val>
            <c:numRef>
              <c:f>('Budget Summary'!$B$8,'Budget Summary'!$B$9,'Budget Summary'!$B$11,'Budget Summary'!$B$17,'Budget Summary'!$B$18)</c:f>
              <c:numCache>
                <c:ptCount val="5"/>
                <c:pt idx="0">
                  <c:v>1200000</c:v>
                </c:pt>
                <c:pt idx="1">
                  <c:v>150000</c:v>
                </c:pt>
                <c:pt idx="2">
                  <c:v>200000</c:v>
                </c:pt>
                <c:pt idx="3">
                  <c:v>100000</c:v>
                </c:pt>
                <c:pt idx="4">
                  <c:v>50000</c:v>
                </c:pt>
              </c:numCache>
            </c:numRef>
          </c:val>
        </c:ser>
        <c:ser>
          <c:idx val="1"/>
          <c:order val="1"/>
          <c:tx>
            <c:strRef>
              <c:f>'Budget Summary'!$C$7</c:f>
              <c:strCache>
                <c:ptCount val="1"/>
                <c:pt idx="0">
                  <c:v>May Targets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('Budget Summary'!$A$8,'Budget Summary'!$A$9,'Budget Summary'!$A$11,'Budget Summary'!$A$17,'Budget Summary'!$A$18)</c:f>
              <c:strCache>
                <c:ptCount val="5"/>
                <c:pt idx="0">
                  <c:v>Revenue</c:v>
                </c:pt>
                <c:pt idx="1">
                  <c:v>Gross margin</c:v>
                </c:pt>
                <c:pt idx="2">
                  <c:v>Sales from new products</c:v>
                </c:pt>
                <c:pt idx="3">
                  <c:v>SG&amp;A expenses</c:v>
                </c:pt>
                <c:pt idx="4">
                  <c:v>Pretax operating profit (loss)</c:v>
                </c:pt>
              </c:strCache>
            </c:strRef>
          </c:cat>
          <c:val>
            <c:numRef>
              <c:f>('Budget Summary'!$C$8,'Budget Summary'!$C$9,'Budget Summary'!$C$11,'Budget Summary'!$C$17,'Budget Summary'!$C$18)</c:f>
              <c:numCache>
                <c:ptCount val="5"/>
                <c:pt idx="0">
                  <c:v>1100000</c:v>
                </c:pt>
                <c:pt idx="1">
                  <c:v>160000</c:v>
                </c:pt>
                <c:pt idx="2">
                  <c:v>150000</c:v>
                </c:pt>
                <c:pt idx="3">
                  <c:v>120000</c:v>
                </c:pt>
                <c:pt idx="4">
                  <c:v>40000</c:v>
                </c:pt>
              </c:numCache>
            </c:numRef>
          </c:val>
        </c:ser>
        <c:ser>
          <c:idx val="3"/>
          <c:order val="2"/>
          <c:tx>
            <c:strRef>
              <c:f>'Budget Summary'!$E$7</c:f>
              <c:strCache>
                <c:ptCount val="1"/>
                <c:pt idx="0">
                  <c:v>YTD Actuals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('Budget Summary'!$A$8,'Budget Summary'!$A$9,'Budget Summary'!$A$11,'Budget Summary'!$A$17,'Budget Summary'!$A$18)</c:f>
              <c:strCache>
                <c:ptCount val="5"/>
                <c:pt idx="0">
                  <c:v>Revenue</c:v>
                </c:pt>
                <c:pt idx="1">
                  <c:v>Gross margin</c:v>
                </c:pt>
                <c:pt idx="2">
                  <c:v>Sales from new products</c:v>
                </c:pt>
                <c:pt idx="3">
                  <c:v>SG&amp;A expenses</c:v>
                </c:pt>
                <c:pt idx="4">
                  <c:v>Pretax operating profit (loss)</c:v>
                </c:pt>
              </c:strCache>
            </c:strRef>
          </c:cat>
          <c:val>
            <c:numRef>
              <c:f>('Budget Summary'!$E$8,'Budget Summary'!$E$9,'Budget Summary'!$E$11,'Budget Summary'!$E$17,'Budget Summary'!$E$18)</c:f>
              <c:numCache>
                <c:ptCount val="5"/>
                <c:pt idx="0">
                  <c:v>6200000</c:v>
                </c:pt>
                <c:pt idx="1">
                  <c:v>640000</c:v>
                </c:pt>
                <c:pt idx="2">
                  <c:v>900000</c:v>
                </c:pt>
                <c:pt idx="3">
                  <c:v>500000</c:v>
                </c:pt>
                <c:pt idx="4">
                  <c:v>140000</c:v>
                </c:pt>
              </c:numCache>
            </c:numRef>
          </c:val>
        </c:ser>
        <c:ser>
          <c:idx val="4"/>
          <c:order val="3"/>
          <c:tx>
            <c:strRef>
              <c:f>'Budget Summary'!$F$7</c:f>
              <c:strCache>
                <c:ptCount val="1"/>
                <c:pt idx="0">
                  <c:v>YTD Targets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('Budget Summary'!$A$8,'Budget Summary'!$A$9,'Budget Summary'!$A$11,'Budget Summary'!$A$17,'Budget Summary'!$A$18)</c:f>
              <c:strCache>
                <c:ptCount val="5"/>
                <c:pt idx="0">
                  <c:v>Revenue</c:v>
                </c:pt>
                <c:pt idx="1">
                  <c:v>Gross margin</c:v>
                </c:pt>
                <c:pt idx="2">
                  <c:v>Sales from new products</c:v>
                </c:pt>
                <c:pt idx="3">
                  <c:v>SG&amp;A expenses</c:v>
                </c:pt>
                <c:pt idx="4">
                  <c:v>Pretax operating profit (loss)</c:v>
                </c:pt>
              </c:strCache>
            </c:strRef>
          </c:cat>
          <c:val>
            <c:numRef>
              <c:f>('Budget Summary'!$F$8,'Budget Summary'!$F$9,'Budget Summary'!$F$11,'Budget Summary'!$F$17,'Budget Summary'!$F$18)</c:f>
              <c:numCache>
                <c:ptCount val="5"/>
                <c:pt idx="0">
                  <c:v>6000000</c:v>
                </c:pt>
                <c:pt idx="1">
                  <c:v>750000</c:v>
                </c:pt>
                <c:pt idx="2">
                  <c:v>750000</c:v>
                </c:pt>
                <c:pt idx="3">
                  <c:v>600000</c:v>
                </c:pt>
                <c:pt idx="4">
                  <c:v>150000</c:v>
                </c:pt>
              </c:numCache>
            </c:numRef>
          </c:val>
        </c:ser>
        <c:axId val="2071328"/>
        <c:axId val="18641953"/>
      </c:barChart>
      <c:catAx>
        <c:axId val="2071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641953"/>
        <c:crosses val="autoZero"/>
        <c:auto val="1"/>
        <c:lblOffset val="100"/>
        <c:noMultiLvlLbl val="0"/>
      </c:catAx>
      <c:valAx>
        <c:axId val="186419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71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Balance Sheet Summary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'Budget Summary'!$B$21</c:f>
              <c:strCache>
                <c:ptCount val="1"/>
                <c:pt idx="0">
                  <c:v>May Actuals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('Budget Summary'!$A$22,'Budget Summary'!$A$23,'Budget Summary'!$A$24,'Budget Summary'!$A$29,'Budget Summary'!$A$30,'Budget Summary'!$A$31)</c:f>
              <c:strCache>
                <c:ptCount val="6"/>
                <c:pt idx="0">
                  <c:v>Period end cash flow</c:v>
                </c:pt>
                <c:pt idx="1">
                  <c:v>Accounts receivable</c:v>
                </c:pt>
                <c:pt idx="2">
                  <c:v>Inventory</c:v>
                </c:pt>
                <c:pt idx="3">
                  <c:v>Property, plant, and equipment</c:v>
                </c:pt>
                <c:pt idx="4">
                  <c:v>Accounts payable</c:v>
                </c:pt>
                <c:pt idx="5">
                  <c:v>Long-term liabilities</c:v>
                </c:pt>
              </c:strCache>
            </c:strRef>
          </c:cat>
          <c:val>
            <c:numRef>
              <c:f>('Budget Summary'!$B$22,'Budget Summary'!$B$23,'Budget Summary'!$B$24,'Budget Summary'!$B$29,'Budget Summary'!$B$30,'Budget Summary'!$B$31)</c:f>
              <c:numCache>
                <c:ptCount val="6"/>
                <c:pt idx="0">
                  <c:v>35000</c:v>
                </c:pt>
                <c:pt idx="1">
                  <c:v>20000</c:v>
                </c:pt>
                <c:pt idx="2">
                  <c:v>25000</c:v>
                </c:pt>
                <c:pt idx="3">
                  <c:v>80000</c:v>
                </c:pt>
                <c:pt idx="4">
                  <c:v>60000</c:v>
                </c:pt>
                <c:pt idx="5">
                  <c:v>30000</c:v>
                </c:pt>
              </c:numCache>
            </c:numRef>
          </c:val>
        </c:ser>
        <c:ser>
          <c:idx val="1"/>
          <c:order val="1"/>
          <c:tx>
            <c:strRef>
              <c:f>'Budget Summary'!$C$21</c:f>
              <c:strCache>
                <c:ptCount val="1"/>
                <c:pt idx="0">
                  <c:v>May Targets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('Budget Summary'!$A$22,'Budget Summary'!$A$23,'Budget Summary'!$A$24,'Budget Summary'!$A$29,'Budget Summary'!$A$30,'Budget Summary'!$A$31)</c:f>
              <c:strCache>
                <c:ptCount val="6"/>
                <c:pt idx="0">
                  <c:v>Period end cash flow</c:v>
                </c:pt>
                <c:pt idx="1">
                  <c:v>Accounts receivable</c:v>
                </c:pt>
                <c:pt idx="2">
                  <c:v>Inventory</c:v>
                </c:pt>
                <c:pt idx="3">
                  <c:v>Property, plant, and equipment</c:v>
                </c:pt>
                <c:pt idx="4">
                  <c:v>Accounts payable</c:v>
                </c:pt>
                <c:pt idx="5">
                  <c:v>Long-term liabilities</c:v>
                </c:pt>
              </c:strCache>
            </c:strRef>
          </c:cat>
          <c:val>
            <c:numRef>
              <c:f>('Budget Summary'!$C$22,'Budget Summary'!$C$23,'Budget Summary'!$C$24,'Budget Summary'!$C$29,'Budget Summary'!$C$30,'Budget Summary'!$C$31)</c:f>
              <c:numCache>
                <c:ptCount val="6"/>
                <c:pt idx="0">
                  <c:v>50000</c:v>
                </c:pt>
                <c:pt idx="1">
                  <c:v>22000</c:v>
                </c:pt>
                <c:pt idx="2">
                  <c:v>30000</c:v>
                </c:pt>
                <c:pt idx="3">
                  <c:v>78000</c:v>
                </c:pt>
                <c:pt idx="4">
                  <c:v>60000</c:v>
                </c:pt>
                <c:pt idx="5">
                  <c:v>31000</c:v>
                </c:pt>
              </c:numCache>
            </c:numRef>
          </c:val>
        </c:ser>
        <c:axId val="33559850"/>
        <c:axId val="33603195"/>
      </c:barChart>
      <c:catAx>
        <c:axId val="33559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603195"/>
        <c:crosses val="autoZero"/>
        <c:auto val="1"/>
        <c:lblOffset val="100"/>
        <c:noMultiLvlLbl val="0"/>
      </c:catAx>
      <c:valAx>
        <c:axId val="336031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559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47625</xdr:rowOff>
    </xdr:from>
    <xdr:to>
      <xdr:col>11</xdr:col>
      <xdr:colOff>400050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152400" y="800100"/>
        <a:ext cx="69532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</xdr:row>
      <xdr:rowOff>123825</xdr:rowOff>
    </xdr:from>
    <xdr:to>
      <xdr:col>11</xdr:col>
      <xdr:colOff>428625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171450" y="876300"/>
        <a:ext cx="69627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H44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2.28125" style="4" customWidth="1"/>
    <col min="2" max="2" width="15.00390625" style="4" customWidth="1"/>
    <col min="3" max="7" width="15.00390625" style="5" customWidth="1"/>
    <col min="8" max="8" width="50.57421875" style="5" customWidth="1"/>
    <col min="9" max="16384" width="9.140625" style="5" customWidth="1"/>
  </cols>
  <sheetData>
    <row r="1" s="2" customFormat="1" ht="15.75">
      <c r="A1" s="1" t="s">
        <v>26</v>
      </c>
    </row>
    <row r="2" s="2" customFormat="1" ht="15.75">
      <c r="A2" s="1" t="s">
        <v>30</v>
      </c>
    </row>
    <row r="3" s="2" customFormat="1" ht="15">
      <c r="A3" s="13" t="s">
        <v>27</v>
      </c>
    </row>
    <row r="4" s="2" customFormat="1" ht="12.75"/>
    <row r="5" spans="1:2" s="2" customFormat="1" ht="12.75">
      <c r="A5" s="75" t="s">
        <v>31</v>
      </c>
      <c r="B5" s="3"/>
    </row>
    <row r="6" spans="1:2" s="2" customFormat="1" ht="3" customHeight="1">
      <c r="A6" s="3"/>
      <c r="B6" s="3"/>
    </row>
    <row r="7" spans="1:8" ht="27.75" customHeight="1">
      <c r="A7" s="40" t="s">
        <v>10</v>
      </c>
      <c r="B7" s="41" t="s">
        <v>2</v>
      </c>
      <c r="C7" s="41" t="s">
        <v>3</v>
      </c>
      <c r="D7" s="41" t="s">
        <v>7</v>
      </c>
      <c r="E7" s="41" t="s">
        <v>5</v>
      </c>
      <c r="F7" s="41" t="s">
        <v>6</v>
      </c>
      <c r="G7" s="41" t="s">
        <v>8</v>
      </c>
      <c r="H7" s="42" t="s">
        <v>12</v>
      </c>
    </row>
    <row r="8" spans="1:8" ht="25.5" customHeight="1">
      <c r="A8" s="39" t="s">
        <v>1</v>
      </c>
      <c r="B8" s="55">
        <v>1200000</v>
      </c>
      <c r="C8" s="55">
        <v>1100000</v>
      </c>
      <c r="D8" s="56">
        <f>+B8-C8</f>
        <v>100000</v>
      </c>
      <c r="E8" s="55">
        <v>6200000</v>
      </c>
      <c r="F8" s="55">
        <v>6000000</v>
      </c>
      <c r="G8" s="56">
        <f>+E8-F8</f>
        <v>200000</v>
      </c>
      <c r="H8" s="38" t="s">
        <v>59</v>
      </c>
    </row>
    <row r="9" spans="1:8" ht="25.5" customHeight="1">
      <c r="A9" s="14" t="s">
        <v>33</v>
      </c>
      <c r="B9" s="57">
        <v>150000</v>
      </c>
      <c r="C9" s="57">
        <v>160000</v>
      </c>
      <c r="D9" s="58">
        <f>+B9-C9</f>
        <v>-10000</v>
      </c>
      <c r="E9" s="57">
        <v>640000</v>
      </c>
      <c r="F9" s="57">
        <v>750000</v>
      </c>
      <c r="G9" s="58">
        <f>+E9-F9</f>
        <v>-110000</v>
      </c>
      <c r="H9" s="15"/>
    </row>
    <row r="10" spans="1:8" ht="25.5" customHeight="1">
      <c r="A10" s="14" t="s">
        <v>34</v>
      </c>
      <c r="B10" s="16">
        <f>IF(B8=0,0,B9/B8)</f>
        <v>0.125</v>
      </c>
      <c r="C10" s="16">
        <f>IF(C8=0,0,C9/C8)</f>
        <v>0.14545454545454545</v>
      </c>
      <c r="D10" s="17">
        <f>+B10-C10</f>
        <v>-0.020454545454545447</v>
      </c>
      <c r="E10" s="16">
        <f>IF(E8=0,0,E9/E8)</f>
        <v>0.1032258064516129</v>
      </c>
      <c r="F10" s="16">
        <f>IF(F8=0,0,F9/F8)</f>
        <v>0.125</v>
      </c>
      <c r="G10" s="17">
        <f>+E10-F10</f>
        <v>-0.021774193548387097</v>
      </c>
      <c r="H10" s="15"/>
    </row>
    <row r="11" spans="1:8" ht="25.5" customHeight="1">
      <c r="A11" s="34" t="s">
        <v>35</v>
      </c>
      <c r="B11" s="59">
        <v>200000</v>
      </c>
      <c r="C11" s="59">
        <v>150000</v>
      </c>
      <c r="D11" s="60">
        <f>+B11-C11</f>
        <v>50000</v>
      </c>
      <c r="E11" s="57">
        <v>900000</v>
      </c>
      <c r="F11" s="57">
        <v>750000</v>
      </c>
      <c r="G11" s="58">
        <f>+E11-F11</f>
        <v>150000</v>
      </c>
      <c r="H11" s="15"/>
    </row>
    <row r="12" spans="1:8" ht="18" customHeight="1">
      <c r="A12" s="36" t="s">
        <v>9</v>
      </c>
      <c r="B12" s="61"/>
      <c r="C12" s="61"/>
      <c r="D12" s="62"/>
      <c r="E12" s="61"/>
      <c r="F12" s="61"/>
      <c r="G12" s="61"/>
      <c r="H12" s="49"/>
    </row>
    <row r="13" spans="1:8" ht="25.5" customHeight="1">
      <c r="A13" s="35" t="s">
        <v>36</v>
      </c>
      <c r="B13" s="63">
        <v>400000</v>
      </c>
      <c r="C13" s="63">
        <v>400000</v>
      </c>
      <c r="D13" s="56">
        <f>+B13-C13</f>
        <v>0</v>
      </c>
      <c r="E13" s="57">
        <v>2200000</v>
      </c>
      <c r="F13" s="57">
        <v>2000000</v>
      </c>
      <c r="G13" s="58">
        <f>+E13-F13</f>
        <v>200000</v>
      </c>
      <c r="H13" s="15"/>
    </row>
    <row r="14" spans="1:8" ht="25.5" customHeight="1">
      <c r="A14" s="14" t="s">
        <v>37</v>
      </c>
      <c r="B14" s="57">
        <v>400000</v>
      </c>
      <c r="C14" s="57">
        <v>400000</v>
      </c>
      <c r="D14" s="58">
        <f>+B14-C14</f>
        <v>0</v>
      </c>
      <c r="E14" s="57">
        <v>2400000</v>
      </c>
      <c r="F14" s="57">
        <v>2000000</v>
      </c>
      <c r="G14" s="58">
        <f>+E14-F14</f>
        <v>400000</v>
      </c>
      <c r="H14" s="15"/>
    </row>
    <row r="15" spans="1:8" ht="25.5" customHeight="1">
      <c r="A15" s="34" t="s">
        <v>38</v>
      </c>
      <c r="B15" s="59">
        <v>400000</v>
      </c>
      <c r="C15" s="59">
        <v>300000</v>
      </c>
      <c r="D15" s="60">
        <f>+B15-C15</f>
        <v>100000</v>
      </c>
      <c r="E15" s="59">
        <v>1600000</v>
      </c>
      <c r="F15" s="59">
        <v>2000000</v>
      </c>
      <c r="G15" s="60">
        <f>+E15-F15</f>
        <v>-400000</v>
      </c>
      <c r="H15" s="37"/>
    </row>
    <row r="16" spans="1:8" ht="18" customHeight="1">
      <c r="A16" s="36" t="s">
        <v>13</v>
      </c>
      <c r="B16" s="62"/>
      <c r="C16" s="62"/>
      <c r="D16" s="62"/>
      <c r="E16" s="62"/>
      <c r="F16" s="62"/>
      <c r="G16" s="62"/>
      <c r="H16" s="50"/>
    </row>
    <row r="17" spans="1:8" ht="25.5" customHeight="1">
      <c r="A17" s="35" t="s">
        <v>39</v>
      </c>
      <c r="B17" s="55">
        <v>100000</v>
      </c>
      <c r="C17" s="55">
        <v>120000</v>
      </c>
      <c r="D17" s="56">
        <f>+C17-B17</f>
        <v>20000</v>
      </c>
      <c r="E17" s="63">
        <v>500000</v>
      </c>
      <c r="F17" s="63">
        <v>600000</v>
      </c>
      <c r="G17" s="56">
        <f>+F17-E17</f>
        <v>100000</v>
      </c>
      <c r="H17" s="38"/>
    </row>
    <row r="18" spans="1:8" ht="25.5" customHeight="1">
      <c r="A18" s="14" t="s">
        <v>52</v>
      </c>
      <c r="B18" s="57">
        <v>50000</v>
      </c>
      <c r="C18" s="57">
        <v>40000</v>
      </c>
      <c r="D18" s="58">
        <f>+B18-C18</f>
        <v>10000</v>
      </c>
      <c r="E18" s="57">
        <v>140000</v>
      </c>
      <c r="F18" s="57">
        <v>150000</v>
      </c>
      <c r="G18" s="58">
        <f>+E18-F18</f>
        <v>-10000</v>
      </c>
      <c r="H18" s="15"/>
    </row>
    <row r="19" spans="1:8" ht="25.5" customHeight="1">
      <c r="A19" s="18" t="s">
        <v>40</v>
      </c>
      <c r="B19" s="19">
        <f>IF(B8=0,0,B18/B8)</f>
        <v>0.041666666666666664</v>
      </c>
      <c r="C19" s="19">
        <f>IF(C8=0,0,C18/C8)</f>
        <v>0.03636363636363636</v>
      </c>
      <c r="D19" s="20">
        <f>+B19-C19</f>
        <v>0.0053030303030303025</v>
      </c>
      <c r="E19" s="19">
        <f>IF(E8=0,0,E18/E8)</f>
        <v>0.02258064516129032</v>
      </c>
      <c r="F19" s="19">
        <f>IF(F8=0,0,F18/F8)</f>
        <v>0.025</v>
      </c>
      <c r="G19" s="20">
        <f>+E19-F19</f>
        <v>-0.00241935483870968</v>
      </c>
      <c r="H19" s="21"/>
    </row>
    <row r="20" spans="1:8" ht="15.75" customHeight="1">
      <c r="A20" s="12"/>
      <c r="B20" s="64"/>
      <c r="C20" s="64"/>
      <c r="D20" s="65"/>
      <c r="E20" s="64"/>
      <c r="F20" s="64"/>
      <c r="G20" s="65"/>
      <c r="H20" s="10"/>
    </row>
    <row r="21" spans="1:8" ht="27" customHeight="1">
      <c r="A21" s="22" t="s">
        <v>11</v>
      </c>
      <c r="B21" s="23" t="s">
        <v>2</v>
      </c>
      <c r="C21" s="23" t="s">
        <v>3</v>
      </c>
      <c r="D21" s="23" t="s">
        <v>7</v>
      </c>
      <c r="E21" s="23" t="s">
        <v>5</v>
      </c>
      <c r="F21" s="23" t="s">
        <v>6</v>
      </c>
      <c r="G21" s="23" t="s">
        <v>8</v>
      </c>
      <c r="H21" s="24" t="s">
        <v>12</v>
      </c>
    </row>
    <row r="22" spans="1:8" ht="25.5" customHeight="1">
      <c r="A22" s="25" t="s">
        <v>41</v>
      </c>
      <c r="B22" s="66">
        <v>35000</v>
      </c>
      <c r="C22" s="66">
        <v>50000</v>
      </c>
      <c r="D22" s="67">
        <f aca="true" t="shared" si="0" ref="D22:D27">+B22-C22</f>
        <v>-15000</v>
      </c>
      <c r="E22" s="66">
        <v>35000</v>
      </c>
      <c r="F22" s="66">
        <v>50000</v>
      </c>
      <c r="G22" s="67">
        <f aca="true" t="shared" si="1" ref="G22:G27">+E22-F22</f>
        <v>-15000</v>
      </c>
      <c r="H22" s="31" t="s">
        <v>19</v>
      </c>
    </row>
    <row r="23" spans="1:8" ht="25.5" customHeight="1">
      <c r="A23" s="25" t="s">
        <v>42</v>
      </c>
      <c r="B23" s="66">
        <v>20000</v>
      </c>
      <c r="C23" s="66">
        <v>22000</v>
      </c>
      <c r="D23" s="67">
        <f t="shared" si="0"/>
        <v>-2000</v>
      </c>
      <c r="E23" s="66">
        <v>20000</v>
      </c>
      <c r="F23" s="66">
        <v>22000</v>
      </c>
      <c r="G23" s="67">
        <f t="shared" si="1"/>
        <v>-2000</v>
      </c>
      <c r="H23" s="31"/>
    </row>
    <row r="24" spans="1:8" ht="25.5" customHeight="1">
      <c r="A24" s="25" t="s">
        <v>4</v>
      </c>
      <c r="B24" s="66">
        <v>25000</v>
      </c>
      <c r="C24" s="66">
        <v>30000</v>
      </c>
      <c r="D24" s="67">
        <f t="shared" si="0"/>
        <v>-5000</v>
      </c>
      <c r="E24" s="66">
        <v>25000</v>
      </c>
      <c r="F24" s="66">
        <v>30000</v>
      </c>
      <c r="G24" s="67">
        <f t="shared" si="1"/>
        <v>-5000</v>
      </c>
      <c r="H24" s="31"/>
    </row>
    <row r="25" spans="1:8" ht="25.5" customHeight="1">
      <c r="A25" s="25" t="s">
        <v>43</v>
      </c>
      <c r="B25" s="66">
        <v>75000</v>
      </c>
      <c r="C25" s="66">
        <v>90000</v>
      </c>
      <c r="D25" s="67">
        <f t="shared" si="0"/>
        <v>-15000</v>
      </c>
      <c r="E25" s="66">
        <v>75000</v>
      </c>
      <c r="F25" s="66">
        <v>90000</v>
      </c>
      <c r="G25" s="67">
        <f t="shared" si="1"/>
        <v>-15000</v>
      </c>
      <c r="H25" s="31"/>
    </row>
    <row r="26" spans="1:8" ht="25.5" customHeight="1">
      <c r="A26" s="25" t="s">
        <v>44</v>
      </c>
      <c r="B26" s="66">
        <v>25000</v>
      </c>
      <c r="C26" s="66">
        <v>25000</v>
      </c>
      <c r="D26" s="67">
        <f t="shared" si="0"/>
        <v>0</v>
      </c>
      <c r="E26" s="66">
        <v>25000</v>
      </c>
      <c r="F26" s="66">
        <v>25000</v>
      </c>
      <c r="G26" s="67">
        <f t="shared" si="1"/>
        <v>0</v>
      </c>
      <c r="H26" s="31"/>
    </row>
    <row r="27" spans="1:8" ht="25.5" customHeight="1">
      <c r="A27" s="51" t="s">
        <v>45</v>
      </c>
      <c r="B27" s="68">
        <f>+B25-B26</f>
        <v>50000</v>
      </c>
      <c r="C27" s="68">
        <f>+C25-C26</f>
        <v>65000</v>
      </c>
      <c r="D27" s="69">
        <f t="shared" si="0"/>
        <v>-15000</v>
      </c>
      <c r="E27" s="68">
        <f>+E25-E26</f>
        <v>50000</v>
      </c>
      <c r="F27" s="68">
        <f>+F25-F26</f>
        <v>65000</v>
      </c>
      <c r="G27" s="69">
        <f t="shared" si="1"/>
        <v>-15000</v>
      </c>
      <c r="H27" s="52"/>
    </row>
    <row r="28" spans="1:8" ht="18" customHeight="1">
      <c r="A28" s="36" t="s">
        <v>14</v>
      </c>
      <c r="B28" s="62"/>
      <c r="C28" s="62"/>
      <c r="D28" s="62"/>
      <c r="E28" s="62"/>
      <c r="F28" s="62"/>
      <c r="G28" s="62"/>
      <c r="H28" s="50"/>
    </row>
    <row r="29" spans="1:8" ht="25.5" customHeight="1">
      <c r="A29" s="53" t="s">
        <v>53</v>
      </c>
      <c r="B29" s="70">
        <v>80000</v>
      </c>
      <c r="C29" s="70">
        <v>78000</v>
      </c>
      <c r="D29" s="71">
        <f>+B29-C29</f>
        <v>2000</v>
      </c>
      <c r="E29" s="70">
        <v>80000</v>
      </c>
      <c r="F29" s="70">
        <v>78000</v>
      </c>
      <c r="G29" s="71">
        <f>+E29-F29</f>
        <v>2000</v>
      </c>
      <c r="H29" s="54" t="s">
        <v>22</v>
      </c>
    </row>
    <row r="30" spans="1:8" ht="25.5" customHeight="1">
      <c r="A30" s="25" t="s">
        <v>46</v>
      </c>
      <c r="B30" s="66">
        <v>60000</v>
      </c>
      <c r="C30" s="66">
        <v>60000</v>
      </c>
      <c r="D30" s="67">
        <f>C30-B30</f>
        <v>0</v>
      </c>
      <c r="E30" s="66">
        <v>60000</v>
      </c>
      <c r="F30" s="66">
        <v>60000</v>
      </c>
      <c r="G30" s="67">
        <f>+E30-F30</f>
        <v>0</v>
      </c>
      <c r="H30" s="31"/>
    </row>
    <row r="31" spans="1:8" ht="25.5" customHeight="1">
      <c r="A31" s="25" t="s">
        <v>54</v>
      </c>
      <c r="B31" s="66">
        <v>30000</v>
      </c>
      <c r="C31" s="66">
        <v>31000</v>
      </c>
      <c r="D31" s="67">
        <f>C31-B31</f>
        <v>1000</v>
      </c>
      <c r="E31" s="66">
        <v>30000</v>
      </c>
      <c r="F31" s="66">
        <v>31000</v>
      </c>
      <c r="G31" s="67">
        <f>F31-E31</f>
        <v>1000</v>
      </c>
      <c r="H31" s="31"/>
    </row>
    <row r="32" spans="1:8" ht="25.5" customHeight="1">
      <c r="A32" s="32" t="s">
        <v>47</v>
      </c>
      <c r="B32" s="72">
        <v>300000</v>
      </c>
      <c r="C32" s="72">
        <v>297500</v>
      </c>
      <c r="D32" s="73">
        <f>+B32-C32</f>
        <v>2500</v>
      </c>
      <c r="E32" s="72">
        <v>300000</v>
      </c>
      <c r="F32" s="72">
        <v>297500</v>
      </c>
      <c r="G32" s="73">
        <f>+E32-F32</f>
        <v>2500</v>
      </c>
      <c r="H32" s="33"/>
    </row>
    <row r="33" spans="1:8" ht="15.75" customHeight="1">
      <c r="A33" s="12"/>
      <c r="B33" s="8"/>
      <c r="C33" s="8"/>
      <c r="D33" s="9"/>
      <c r="E33" s="8"/>
      <c r="F33" s="8"/>
      <c r="G33" s="9"/>
      <c r="H33" s="10"/>
    </row>
    <row r="34" spans="1:8" ht="27" customHeight="1">
      <c r="A34" s="22" t="s">
        <v>20</v>
      </c>
      <c r="B34" s="23" t="s">
        <v>2</v>
      </c>
      <c r="C34" s="23" t="s">
        <v>3</v>
      </c>
      <c r="D34" s="23" t="s">
        <v>7</v>
      </c>
      <c r="E34" s="23" t="s">
        <v>5</v>
      </c>
      <c r="F34" s="23" t="s">
        <v>6</v>
      </c>
      <c r="G34" s="23" t="s">
        <v>8</v>
      </c>
      <c r="H34" s="24" t="s">
        <v>12</v>
      </c>
    </row>
    <row r="35" spans="1:8" ht="25.5" customHeight="1">
      <c r="A35" s="25" t="s">
        <v>48</v>
      </c>
      <c r="B35" s="43">
        <v>2.3</v>
      </c>
      <c r="C35" s="43">
        <v>1</v>
      </c>
      <c r="D35" s="44">
        <f>+C35-B35</f>
        <v>-1.2999999999999998</v>
      </c>
      <c r="E35" s="43">
        <v>1.46</v>
      </c>
      <c r="F35" s="43">
        <v>1</v>
      </c>
      <c r="G35" s="44">
        <f>E35-F35</f>
        <v>0.45999999999999996</v>
      </c>
      <c r="H35" s="31" t="s">
        <v>32</v>
      </c>
    </row>
    <row r="36" spans="1:8" ht="25.5" customHeight="1">
      <c r="A36" s="25" t="s">
        <v>55</v>
      </c>
      <c r="B36" s="45">
        <v>200000</v>
      </c>
      <c r="C36" s="45">
        <v>220000</v>
      </c>
      <c r="D36" s="46">
        <f>+B36-C36</f>
        <v>-20000</v>
      </c>
      <c r="E36" s="45">
        <v>1100000</v>
      </c>
      <c r="F36" s="45">
        <v>1150000</v>
      </c>
      <c r="G36" s="46">
        <f>E36-F36</f>
        <v>-50000</v>
      </c>
      <c r="H36" s="31"/>
    </row>
    <row r="37" spans="1:8" ht="25.5" customHeight="1">
      <c r="A37" s="25" t="s">
        <v>49</v>
      </c>
      <c r="B37" s="45">
        <v>35</v>
      </c>
      <c r="C37" s="45">
        <v>25</v>
      </c>
      <c r="D37" s="46">
        <f>+C37-B37</f>
        <v>-10</v>
      </c>
      <c r="E37" s="45">
        <v>33</v>
      </c>
      <c r="F37" s="45">
        <v>25</v>
      </c>
      <c r="G37" s="46">
        <f>+F37-E37</f>
        <v>-8</v>
      </c>
      <c r="H37" s="31"/>
    </row>
    <row r="38" spans="1:8" s="6" customFormat="1" ht="25.5" customHeight="1">
      <c r="A38" s="28" t="s">
        <v>50</v>
      </c>
      <c r="B38" s="47">
        <v>19</v>
      </c>
      <c r="C38" s="47">
        <v>15</v>
      </c>
      <c r="D38" s="48">
        <f>+B38-C38</f>
        <v>4</v>
      </c>
      <c r="E38" s="47">
        <v>83</v>
      </c>
      <c r="F38" s="47">
        <v>75</v>
      </c>
      <c r="G38" s="48">
        <f>+E38-F38</f>
        <v>8</v>
      </c>
      <c r="H38" s="33"/>
    </row>
    <row r="39" spans="3:8" s="6" customFormat="1" ht="15.75" customHeight="1">
      <c r="C39" s="7"/>
      <c r="E39" s="7"/>
      <c r="H39" s="11"/>
    </row>
    <row r="40" spans="1:8" ht="27" customHeight="1">
      <c r="A40" s="22" t="s">
        <v>0</v>
      </c>
      <c r="B40" s="23" t="s">
        <v>58</v>
      </c>
      <c r="C40" s="23" t="s">
        <v>15</v>
      </c>
      <c r="D40" s="23" t="s">
        <v>16</v>
      </c>
      <c r="E40" s="23" t="s">
        <v>17</v>
      </c>
      <c r="F40" s="23" t="s">
        <v>18</v>
      </c>
      <c r="G40" s="23" t="s">
        <v>23</v>
      </c>
      <c r="H40" s="24" t="s">
        <v>12</v>
      </c>
    </row>
    <row r="41" spans="1:8" ht="25.5" customHeight="1">
      <c r="A41" s="25" t="s">
        <v>51</v>
      </c>
      <c r="B41" s="26">
        <v>0.2</v>
      </c>
      <c r="C41" s="26">
        <v>0.25</v>
      </c>
      <c r="D41" s="26">
        <v>0.15</v>
      </c>
      <c r="E41" s="26">
        <v>0.05</v>
      </c>
      <c r="F41" s="26">
        <v>0.15</v>
      </c>
      <c r="G41" s="26">
        <v>0.2</v>
      </c>
      <c r="H41" s="27" t="s">
        <v>25</v>
      </c>
    </row>
    <row r="42" spans="1:8" ht="25.5" customHeight="1">
      <c r="A42" s="25" t="s">
        <v>21</v>
      </c>
      <c r="B42" s="74">
        <f>+E8</f>
        <v>6200000</v>
      </c>
      <c r="C42" s="74">
        <v>7000000</v>
      </c>
      <c r="D42" s="74">
        <v>4000000</v>
      </c>
      <c r="E42" s="74">
        <v>1500000</v>
      </c>
      <c r="F42" s="74">
        <v>4000000</v>
      </c>
      <c r="G42" s="74">
        <v>6000000</v>
      </c>
      <c r="H42" s="27"/>
    </row>
    <row r="43" spans="1:8" ht="25.5" customHeight="1">
      <c r="A43" s="25" t="s">
        <v>56</v>
      </c>
      <c r="B43" s="74">
        <v>900000</v>
      </c>
      <c r="C43" s="74">
        <v>500000</v>
      </c>
      <c r="D43" s="74">
        <v>0</v>
      </c>
      <c r="E43" s="74">
        <v>100000</v>
      </c>
      <c r="F43" s="74">
        <v>500000</v>
      </c>
      <c r="G43" s="74">
        <v>0</v>
      </c>
      <c r="H43" s="27"/>
    </row>
    <row r="44" spans="1:8" ht="25.5" customHeight="1">
      <c r="A44" s="28" t="s">
        <v>57</v>
      </c>
      <c r="B44" s="29">
        <v>15</v>
      </c>
      <c r="C44" s="29">
        <v>20</v>
      </c>
      <c r="D44" s="29">
        <v>15</v>
      </c>
      <c r="E44" s="29">
        <v>10</v>
      </c>
      <c r="F44" s="29">
        <v>15</v>
      </c>
      <c r="G44" s="29" t="s">
        <v>24</v>
      </c>
      <c r="H44" s="30"/>
    </row>
  </sheetData>
  <conditionalFormatting sqref="G10 D10 D19:D20 G19:G20">
    <cfRule type="cellIs" priority="1" dxfId="0" operator="lessThan" stopIfTrue="1">
      <formula>0</formula>
    </cfRule>
  </conditionalFormatting>
  <printOptions/>
  <pageMargins left="0.75" right="0.75" top="0.56" bottom="0.51" header="0.53" footer="0.51"/>
  <pageSetup fitToHeight="2" horizontalDpi="600" verticalDpi="600" orientation="landscape" scale="60" r:id="rId1"/>
  <ignoredErrors>
    <ignoredError sqref="D10 D31 G31 D19 D27 D36:D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A3"/>
  <sheetViews>
    <sheetView showGridLines="0" workbookViewId="0" topLeftCell="A1">
      <selection activeCell="A1" sqref="A1"/>
    </sheetView>
  </sheetViews>
  <sheetFormatPr defaultColWidth="9.140625" defaultRowHeight="12.75"/>
  <sheetData>
    <row r="1" ht="15.75">
      <c r="A1" s="1" t="str">
        <f>'Budget Summary'!A1</f>
        <v>&lt;Company Name&gt;</v>
      </c>
    </row>
    <row r="2" ht="15.75">
      <c r="A2" s="1" t="s">
        <v>28</v>
      </c>
    </row>
    <row r="3" ht="15">
      <c r="A3" s="13" t="s">
        <v>27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A3"/>
  <sheetViews>
    <sheetView showGridLines="0" workbookViewId="0" topLeftCell="A1">
      <selection activeCell="A1" sqref="A1"/>
    </sheetView>
  </sheetViews>
  <sheetFormatPr defaultColWidth="9.140625" defaultRowHeight="12.75"/>
  <sheetData>
    <row r="1" ht="15.75">
      <c r="A1" s="1" t="str">
        <f>'Budget Summary'!A1</f>
        <v>&lt;Company Name&gt;</v>
      </c>
    </row>
    <row r="2" ht="15.75">
      <c r="A2" s="1" t="s">
        <v>29</v>
      </c>
    </row>
    <row r="3" ht="15">
      <c r="A3" s="13" t="s">
        <v>27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2005-05-19T22:19:31Z</cp:lastPrinted>
  <dcterms:created xsi:type="dcterms:W3CDTF">2004-05-24T19:31:51Z</dcterms:created>
  <dcterms:modified xsi:type="dcterms:W3CDTF">2005-06-16T19:48:46Z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TC012082831033</vt:lpwstr>
  </property>
</Properties>
</file>