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9690" windowHeight="6345" tabRatio="795" firstSheet="2" activeTab="2"/>
  </bookViews>
  <sheets>
    <sheet name="_EVSCRATCH" sheetId="1" state="veryHidden" r:id="rId1"/>
    <sheet name="ro_HiddenInfo" sheetId="2" state="veryHidden" r:id="rId2"/>
    <sheet name="Results" sheetId="3" r:id="rId3"/>
    <sheet name="general_parameters" sheetId="4" r:id="rId4"/>
    <sheet name="Performance_table" sheetId="5" r:id="rId5"/>
  </sheets>
  <definedNames>
    <definedName name="alpha">'general_parameters'!#REF!</definedName>
    <definedName name="B_parameter1">#REF!</definedName>
    <definedName name="B_parameter2">#REF!</definedName>
    <definedName name="B_parameter3">#REF!</definedName>
    <definedName name="B_parameter4">#REF!</definedName>
    <definedName name="B0_">'general_parameters'!#REF!</definedName>
    <definedName name="D_">#REF!</definedName>
    <definedName name="D0_">'general_parameters'!$B$7</definedName>
    <definedName name="delta" localSheetId="3">'general_parameters'!$B$5</definedName>
    <definedName name="delta">'general_parameters'!$B$5</definedName>
    <definedName name="delta_t">'general_parameters'!#REF!</definedName>
    <definedName name="Dfix">'general_parameters'!$E$8</definedName>
    <definedName name="Dvar">'general_parameters'!#REF!</definedName>
    <definedName name="Expect_HitTime_HQR">'Results'!$C$10</definedName>
    <definedName name="F_f6a">'general_parameters'!#REF!</definedName>
    <definedName name="F_f6b">'general_parameters'!#REF!</definedName>
    <definedName name="f7_">'general_parameters'!#REF!</definedName>
    <definedName name="Finish_time">'Results'!$C$28</definedName>
    <definedName name="inf_cost">'general_parameters'!#REF!</definedName>
    <definedName name="inf_time">'general_parameters'!#REF!</definedName>
    <definedName name="MC1_option">'Results'!$C$12</definedName>
    <definedName name="MC2_option">'Results'!$C$15</definedName>
    <definedName name="Normal">'general_parameters'!#REF!</definedName>
    <definedName name="Normal_">'general_parameters'!#REF!</definedName>
    <definedName name="Nsimul">'Results'!$C$4</definedName>
    <definedName name="P0_" localSheetId="3">'general_parameters'!$B$6</definedName>
    <definedName name="P0_">'general_parameters'!$B$6</definedName>
    <definedName name="ProbExerciseHQR">'Results'!$C$9</definedName>
    <definedName name="q_">#REF!</definedName>
    <definedName name="q_parameter1">#REF!</definedName>
    <definedName name="q_parameter2">#REF!</definedName>
    <definedName name="q_parameter3">#REF!</definedName>
    <definedName name="q_parameter4">#REF!</definedName>
    <definedName name="q0_">'general_parameters'!#REF!</definedName>
    <definedName name="r_" localSheetId="3">'general_parameters'!$B$3</definedName>
    <definedName name="r_">'general_parameters'!$B$3</definedName>
    <definedName name="Real_option">'general_parameters'!#REF!</definedName>
    <definedName name="Real_Option_With_Information">'Results'!#REF!</definedName>
    <definedName name="RealOpt">'Results'!$C$7</definedName>
    <definedName name="RealOptInf">'Results'!#REF!</definedName>
    <definedName name="sigma" localSheetId="3">'general_parameters'!$B$4</definedName>
    <definedName name="sigma">'general_parameters'!$B$4</definedName>
    <definedName name="Simulation_Error">'Results'!$C$8</definedName>
    <definedName name="start_time">'Results'!$C$27</definedName>
    <definedName name="T_">'general_parameters'!$B$8</definedName>
  </definedNames>
  <calcPr fullCalcOnLoad="1"/>
</workbook>
</file>

<file path=xl/comments3.xml><?xml version="1.0" encoding="utf-8"?>
<comments xmlns="http://schemas.openxmlformats.org/spreadsheetml/2006/main">
  <authors>
    <author>Marco</author>
  </authors>
  <commentList>
    <comment ref="C4" authorId="0">
      <text>
        <r>
          <rPr>
            <b/>
            <sz val="8"/>
            <rFont val="Tahoma"/>
            <family val="0"/>
          </rPr>
          <t>Marco:</t>
        </r>
        <r>
          <rPr>
            <sz val="8"/>
            <rFont val="Tahoma"/>
            <family val="0"/>
          </rPr>
          <t xml:space="preserve">
Look the sheet "Performance_table" in order to have an idea on the computational time with the number of simulations.</t>
        </r>
      </text>
    </comment>
  </commentList>
</comments>
</file>

<file path=xl/sharedStrings.xml><?xml version="1.0" encoding="utf-8"?>
<sst xmlns="http://schemas.openxmlformats.org/spreadsheetml/2006/main" count="133" uniqueCount="119">
  <si>
    <t>Optimize</t>
  </si>
  <si>
    <t>MACROS</t>
  </si>
  <si>
    <t>FORMAT</t>
  </si>
  <si>
    <t>RISKOPT/obj</t>
  </si>
  <si>
    <t>FindThe</t>
  </si>
  <si>
    <t>Start</t>
  </si>
  <si>
    <t>L.FORMULA</t>
  </si>
  <si>
    <t>MaxIter</t>
  </si>
  <si>
    <t>Stop Trials</t>
  </si>
  <si>
    <t>BeforeCalc</t>
  </si>
  <si>
    <t>SmartStop</t>
  </si>
  <si>
    <t>Stop Minutes</t>
  </si>
  <si>
    <t>AfterCalc</t>
  </si>
  <si>
    <t>SameSeed</t>
  </si>
  <si>
    <t>Stop Change</t>
  </si>
  <si>
    <t>EndTrial</t>
  </si>
  <si>
    <t>SampleType</t>
  </si>
  <si>
    <t>Stop Formula</t>
  </si>
  <si>
    <t>Finish</t>
  </si>
  <si>
    <t>MacroBeforeSim</t>
  </si>
  <si>
    <t>Pop. Size</t>
  </si>
  <si>
    <t>MacroAfterSim</t>
  </si>
  <si>
    <t>UNUSED</t>
  </si>
  <si>
    <t>Seed</t>
  </si>
  <si>
    <t>Up. Display</t>
  </si>
  <si>
    <t>PauseOnErr</t>
  </si>
  <si>
    <t>Gen.Log</t>
  </si>
  <si>
    <t>Graph</t>
  </si>
  <si>
    <t>#Chrom.</t>
  </si>
  <si>
    <t>#Const.</t>
  </si>
  <si>
    <t>Meth+OtherOps</t>
  </si>
  <si>
    <t>Mut.+Op</t>
  </si>
  <si>
    <t>Cross+Op</t>
  </si>
  <si>
    <t>Descr.</t>
  </si>
  <si>
    <t>TimeBlocks</t>
  </si>
  <si>
    <t>Const</t>
  </si>
  <si>
    <t>#Ranges</t>
  </si>
  <si>
    <t>Range</t>
  </si>
  <si>
    <t>Min</t>
  </si>
  <si>
    <t>Max</t>
  </si>
  <si>
    <t>Flags</t>
  </si>
  <si>
    <t>ROFUNCEVAL</t>
  </si>
  <si>
    <t>RISKOPT</t>
  </si>
  <si>
    <t>DEVEVAL</t>
  </si>
  <si>
    <t>EVAL</t>
  </si>
  <si>
    <t>Type</t>
  </si>
  <si>
    <t>Entry M.</t>
  </si>
  <si>
    <t>Form.</t>
  </si>
  <si>
    <t>Description</t>
  </si>
  <si>
    <t>LeftVal</t>
  </si>
  <si>
    <t>LeftOp</t>
  </si>
  <si>
    <t>Ref.</t>
  </si>
  <si>
    <t>RightOp</t>
  </si>
  <si>
    <t>RightVal</t>
  </si>
  <si>
    <t>PenaltyFct</t>
  </si>
  <si>
    <t>ROevaltime</t>
  </si>
  <si>
    <t>ROfunc</t>
  </si>
  <si>
    <t>ROparam</t>
  </si>
  <si>
    <t>RECIPE_x0001_11</t>
  </si>
  <si>
    <t>True,False,False</t>
  </si>
  <si>
    <t>Default parent selection</t>
  </si>
  <si>
    <t>Default mutation</t>
  </si>
  <si>
    <t>Default crossover</t>
  </si>
  <si>
    <t>Default backtrack</t>
  </si>
  <si>
    <t>Arithmetic crossover</t>
  </si>
  <si>
    <t>Heuristic crossover</t>
  </si>
  <si>
    <t>Cauchy mutation</t>
  </si>
  <si>
    <t>Boundary mutation</t>
  </si>
  <si>
    <t>Non-uniform mutation</t>
  </si>
  <si>
    <t>Linear</t>
  </si>
  <si>
    <t>Local search</t>
  </si>
  <si>
    <t>Não Exercício</t>
  </si>
  <si>
    <t>Exercício</t>
  </si>
  <si>
    <r>
      <t>Dividend Yield (</t>
    </r>
    <r>
      <rPr>
        <b/>
        <sz val="10"/>
        <rFont val="Symbol"/>
        <family val="1"/>
      </rPr>
      <t>d</t>
    </r>
    <r>
      <rPr>
        <b/>
        <sz val="10"/>
        <rFont val="Arial"/>
        <family val="0"/>
      </rPr>
      <t xml:space="preserve">) </t>
    </r>
  </si>
  <si>
    <t>years</t>
  </si>
  <si>
    <t>Input: yellow cells</t>
  </si>
  <si>
    <t xml:space="preserve">Start time = </t>
  </si>
  <si>
    <t xml:space="preserve">Finish time = </t>
  </si>
  <si>
    <t xml:space="preserve">Computational Time = </t>
  </si>
  <si>
    <t>Risk-Free Interest Rate (r)</t>
  </si>
  <si>
    <r>
      <t>Volatility (</t>
    </r>
    <r>
      <rPr>
        <b/>
        <sz val="10"/>
        <rFont val="Symbol"/>
        <family val="1"/>
      </rPr>
      <t>s</t>
    </r>
    <r>
      <rPr>
        <b/>
        <sz val="10"/>
        <rFont val="Arial"/>
        <family val="0"/>
      </rPr>
      <t>)</t>
    </r>
  </si>
  <si>
    <t xml:space="preserve">Number of Simulations = </t>
  </si>
  <si>
    <t>Set the number of simulations and click the button below to get the results</t>
  </si>
  <si>
    <t>Pentium III, 1 GHz</t>
  </si>
  <si>
    <t>Num Simul</t>
  </si>
  <si>
    <t>Error Sim.</t>
  </si>
  <si>
    <t>Output: blue cells (see the sheet "results")</t>
  </si>
  <si>
    <t>Simulation Output: blue cells</t>
  </si>
  <si>
    <t>per annum</t>
  </si>
  <si>
    <t>p.a.</t>
  </si>
  <si>
    <t xml:space="preserve">Results for the Default Parameters </t>
  </si>
  <si>
    <t>Expected Exercise Time Given that Occurred Exercise</t>
  </si>
  <si>
    <t>Probability of Option Exercise</t>
  </si>
  <si>
    <r>
      <t>Computational Time</t>
    </r>
    <r>
      <rPr>
        <sz val="10"/>
        <rFont val="Arial"/>
        <family val="0"/>
      </rPr>
      <t>: Look the sheet "Performance_table" in order to have an idea on the computational time with the number of simulations.</t>
    </r>
  </si>
  <si>
    <t xml:space="preserve"> RESULTS</t>
  </si>
  <si>
    <t>min:sec</t>
  </si>
  <si>
    <t xml:space="preserve">Exercise Price </t>
  </si>
  <si>
    <t>$</t>
  </si>
  <si>
    <r>
      <t>Current Price (V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0"/>
      </rPr>
      <t>)</t>
    </r>
  </si>
  <si>
    <t>Simulated Black Scholes</t>
  </si>
  <si>
    <t>Time to Expiration  (T)</t>
  </si>
  <si>
    <t xml:space="preserve">Correto = </t>
  </si>
  <si>
    <t xml:space="preserve">Analytical Result = </t>
  </si>
  <si>
    <r>
      <t>Do you have comments or suggestions</t>
    </r>
    <r>
      <rPr>
        <b/>
        <sz val="10"/>
        <color indexed="17"/>
        <rFont val="Arial"/>
        <family val="2"/>
      </rPr>
      <t xml:space="preserve">? </t>
    </r>
    <r>
      <rPr>
        <b/>
        <sz val="10"/>
        <rFont val="Arial"/>
        <family val="2"/>
      </rPr>
      <t>Email to</t>
    </r>
    <r>
      <rPr>
        <b/>
        <sz val="10"/>
        <color indexed="17"/>
        <rFont val="Arial"/>
        <family val="2"/>
      </rPr>
      <t xml:space="preserve"> marcoagd@pobox.com </t>
    </r>
  </si>
  <si>
    <t xml:space="preserve">Quasi-Monte Carlo Option Value =  </t>
  </si>
  <si>
    <r>
      <t xml:space="preserve">Intrisic Value: (V </t>
    </r>
    <r>
      <rPr>
        <b/>
        <sz val="11"/>
        <color indexed="17"/>
        <rFont val="Symbol"/>
        <family val="1"/>
      </rPr>
      <t>-</t>
    </r>
    <r>
      <rPr>
        <b/>
        <sz val="11"/>
        <color indexed="17"/>
        <rFont val="Arial"/>
        <family val="2"/>
      </rPr>
      <t xml:space="preserve"> K) = </t>
    </r>
  </si>
  <si>
    <t xml:space="preserve">Traditional Monte Carlo with Moro Inversion = </t>
  </si>
  <si>
    <t xml:space="preserve">Monte Carlo + Moro simulation error = </t>
  </si>
  <si>
    <t xml:space="preserve">Traditional Monte Carlo with Excel Inversion = </t>
  </si>
  <si>
    <t xml:space="preserve">Monte Carlo Excel error = </t>
  </si>
  <si>
    <t xml:space="preserve">QMC simulation error = </t>
  </si>
  <si>
    <t>(compare this number with the simulated option value: they need be close)</t>
  </si>
  <si>
    <t>Exact Value</t>
  </si>
  <si>
    <t xml:space="preserve">   5,000 simulations take one second or less for one simulation and ~ 2 seconds for the three simulations in parallel</t>
  </si>
  <si>
    <t>One simulation (QMC) only</t>
  </si>
  <si>
    <t>Time (seconds)</t>
  </si>
  <si>
    <t xml:space="preserve">General Parameters: </t>
  </si>
  <si>
    <t>Volatility, Asset Current Price, Exercise Price, Interest Rate, Dividend Yield and Time to Expiration</t>
  </si>
  <si>
    <t>Quasi-Random and Traditional Monte Carlo Simulation of Black-Scholes (European Call Option)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</si>
</sst>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E+00"/>
    <numFmt numFmtId="171" formatCode="0.0000E+00"/>
    <numFmt numFmtId="172" formatCode="0.0%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%"/>
    <numFmt numFmtId="181" formatCode="0.0000%"/>
    <numFmt numFmtId="182" formatCode="0.000000000"/>
    <numFmt numFmtId="183" formatCode="0.0000000000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8"/>
      <name val="Tahoma"/>
      <family val="0"/>
    </font>
    <font>
      <sz val="10"/>
      <color indexed="10"/>
      <name val="Arial"/>
      <family val="2"/>
    </font>
    <font>
      <b/>
      <sz val="8"/>
      <name val="Tahoma"/>
      <family val="0"/>
    </font>
    <font>
      <b/>
      <sz val="10"/>
      <color indexed="17"/>
      <name val="Arial"/>
      <family val="2"/>
    </font>
    <font>
      <b/>
      <u val="single"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u val="single"/>
      <sz val="14"/>
      <color indexed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sz val="9"/>
      <name val="Arial"/>
      <family val="2"/>
    </font>
    <font>
      <b/>
      <sz val="11"/>
      <color indexed="17"/>
      <name val="Symbol"/>
      <family val="1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8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10" fontId="1" fillId="0" borderId="0" xfId="19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4" borderId="2" xfId="0" applyFont="1" applyFill="1" applyBorder="1" applyAlignment="1">
      <alignment horizontal="center"/>
    </xf>
    <xf numFmtId="10" fontId="1" fillId="0" borderId="0" xfId="19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22" fontId="0" fillId="4" borderId="2" xfId="0" applyNumberFormat="1" applyFill="1" applyBorder="1" applyAlignment="1">
      <alignment horizontal="center"/>
    </xf>
    <xf numFmtId="47" fontId="14" fillId="4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3" fontId="14" fillId="0" borderId="0" xfId="0" applyNumberFormat="1" applyFont="1" applyAlignment="1">
      <alignment horizontal="center"/>
    </xf>
    <xf numFmtId="47" fontId="14" fillId="0" borderId="0" xfId="0" applyNumberFormat="1" applyFont="1" applyFill="1" applyBorder="1" applyAlignment="1">
      <alignment horizontal="center"/>
    </xf>
    <xf numFmtId="3" fontId="15" fillId="0" borderId="0" xfId="0" applyNumberFormat="1" applyFont="1" applyAlignment="1">
      <alignment horizontal="center"/>
    </xf>
    <xf numFmtId="180" fontId="0" fillId="0" borderId="0" xfId="19" applyNumberFormat="1" applyAlignment="1">
      <alignment horizontal="center"/>
    </xf>
    <xf numFmtId="0" fontId="1" fillId="0" borderId="0" xfId="0" applyFont="1" applyFill="1" applyBorder="1" applyAlignment="1">
      <alignment horizontal="right"/>
    </xf>
    <xf numFmtId="10" fontId="5" fillId="0" borderId="0" xfId="19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3" fontId="12" fillId="3" borderId="2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74" fontId="12" fillId="4" borderId="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172" fontId="1" fillId="3" borderId="2" xfId="19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/>
    </xf>
    <xf numFmtId="180" fontId="0" fillId="0" borderId="0" xfId="19" applyNumberFormat="1" applyFont="1" applyAlignment="1">
      <alignment horizontal="center"/>
    </xf>
    <xf numFmtId="175" fontId="0" fillId="0" borderId="0" xfId="0" applyNumberForma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175" fontId="24" fillId="0" borderId="2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J27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4" width="10.7109375" style="0" customWidth="1"/>
    <col min="5" max="5" width="12.7109375" style="0" customWidth="1"/>
    <col min="6" max="16384" width="10.7109375" style="0" customWidth="1"/>
  </cols>
  <sheetData>
    <row r="1" spans="1:13" ht="12.75">
      <c r="A1" t="s">
        <v>0</v>
      </c>
      <c r="B1" s="6" t="e">
        <f>general_parameters!#REF!</f>
        <v>#REF!</v>
      </c>
      <c r="C1">
        <v>1</v>
      </c>
      <c r="D1">
        <v>1.01E+300</v>
      </c>
      <c r="F1" t="s">
        <v>1</v>
      </c>
      <c r="I1" t="s">
        <v>2</v>
      </c>
      <c r="J1">
        <v>3</v>
      </c>
      <c r="L1" t="s">
        <v>3</v>
      </c>
      <c r="M1" t="b">
        <v>1</v>
      </c>
    </row>
    <row r="2" spans="1:13" ht="12.75">
      <c r="A2" t="s">
        <v>4</v>
      </c>
      <c r="B2">
        <v>2</v>
      </c>
      <c r="C2">
        <v>0</v>
      </c>
      <c r="F2" t="s">
        <v>5</v>
      </c>
      <c r="G2" t="b">
        <v>0</v>
      </c>
      <c r="I2" t="s">
        <v>6</v>
      </c>
      <c r="L2" t="s">
        <v>7</v>
      </c>
      <c r="M2">
        <v>200</v>
      </c>
    </row>
    <row r="3" spans="1:14" ht="12.75">
      <c r="A3" t="s">
        <v>8</v>
      </c>
      <c r="B3" t="b">
        <v>1</v>
      </c>
      <c r="C3">
        <v>10000</v>
      </c>
      <c r="F3" t="s">
        <v>9</v>
      </c>
      <c r="G3" t="b">
        <v>0</v>
      </c>
      <c r="L3" t="s">
        <v>10</v>
      </c>
      <c r="M3">
        <v>0</v>
      </c>
      <c r="N3">
        <v>0</v>
      </c>
    </row>
    <row r="4" spans="1:13" ht="12.75">
      <c r="A4" t="s">
        <v>11</v>
      </c>
      <c r="B4" t="b">
        <v>0</v>
      </c>
      <c r="C4">
        <v>150</v>
      </c>
      <c r="F4" t="s">
        <v>12</v>
      </c>
      <c r="G4" t="b">
        <v>0</v>
      </c>
      <c r="L4" t="s">
        <v>13</v>
      </c>
      <c r="M4" t="b">
        <v>1</v>
      </c>
    </row>
    <row r="5" spans="1:13" ht="12.75">
      <c r="A5" t="s">
        <v>14</v>
      </c>
      <c r="B5" t="b">
        <v>0</v>
      </c>
      <c r="C5">
        <v>100</v>
      </c>
      <c r="D5">
        <v>1</v>
      </c>
      <c r="E5" t="b">
        <v>1</v>
      </c>
      <c r="F5" t="s">
        <v>15</v>
      </c>
      <c r="G5" t="b">
        <v>0</v>
      </c>
      <c r="L5" t="s">
        <v>16</v>
      </c>
      <c r="M5">
        <v>3</v>
      </c>
    </row>
    <row r="6" spans="1:13" ht="12.75">
      <c r="A6" t="s">
        <v>17</v>
      </c>
      <c r="B6" t="b">
        <v>0</v>
      </c>
      <c r="F6" t="s">
        <v>18</v>
      </c>
      <c r="G6" t="b">
        <v>0</v>
      </c>
      <c r="L6" t="s">
        <v>19</v>
      </c>
      <c r="M6" t="b">
        <v>0</v>
      </c>
    </row>
    <row r="7" spans="1:13" ht="12.75">
      <c r="A7" t="s">
        <v>20</v>
      </c>
      <c r="B7">
        <v>100</v>
      </c>
      <c r="L7" t="s">
        <v>21</v>
      </c>
      <c r="M7" t="b">
        <v>0</v>
      </c>
    </row>
    <row r="8" spans="1:8" ht="12.75">
      <c r="A8" t="s">
        <v>22</v>
      </c>
      <c r="B8" t="s">
        <v>22</v>
      </c>
      <c r="F8" t="s">
        <v>23</v>
      </c>
      <c r="G8" t="b">
        <v>1</v>
      </c>
      <c r="H8">
        <v>1</v>
      </c>
    </row>
    <row r="9" spans="1:2" ht="12.75">
      <c r="A9" t="s">
        <v>24</v>
      </c>
      <c r="B9">
        <v>1</v>
      </c>
    </row>
    <row r="10" spans="1:2" ht="12.75">
      <c r="A10" t="s">
        <v>25</v>
      </c>
      <c r="B10" t="b">
        <v>0</v>
      </c>
    </row>
    <row r="11" spans="1:2" ht="12.75">
      <c r="A11" t="s">
        <v>26</v>
      </c>
      <c r="B11" t="b">
        <v>1</v>
      </c>
    </row>
    <row r="12" spans="1:2" ht="12.75">
      <c r="A12" t="s">
        <v>27</v>
      </c>
      <c r="B12" t="b">
        <v>0</v>
      </c>
    </row>
    <row r="14" spans="1:51" ht="13.5" thickBot="1">
      <c r="A14" t="s">
        <v>28</v>
      </c>
      <c r="B14">
        <v>1</v>
      </c>
      <c r="AX14" t="s">
        <v>29</v>
      </c>
      <c r="AY14">
        <v>0</v>
      </c>
    </row>
    <row r="15" spans="1:62" s="1" customFormat="1" ht="13.5" thickTop="1">
      <c r="A15" s="1" t="s">
        <v>30</v>
      </c>
      <c r="B15" s="1" t="s">
        <v>31</v>
      </c>
      <c r="C15" s="1" t="s">
        <v>32</v>
      </c>
      <c r="D15" s="1" t="s">
        <v>33</v>
      </c>
      <c r="E15" s="1" t="s">
        <v>34</v>
      </c>
      <c r="F15" s="1" t="s">
        <v>35</v>
      </c>
      <c r="G15" s="1" t="s">
        <v>36</v>
      </c>
      <c r="H15" s="1" t="s">
        <v>37</v>
      </c>
      <c r="I15" s="1" t="s">
        <v>38</v>
      </c>
      <c r="J15" s="1" t="s">
        <v>39</v>
      </c>
      <c r="K15" s="1" t="s">
        <v>40</v>
      </c>
      <c r="AT15" s="1" t="s">
        <v>41</v>
      </c>
      <c r="AU15" s="1" t="s">
        <v>42</v>
      </c>
      <c r="AV15" s="1" t="s">
        <v>43</v>
      </c>
      <c r="AW15" s="1" t="s">
        <v>44</v>
      </c>
      <c r="AX15" s="1" t="s">
        <v>45</v>
      </c>
      <c r="AY15" s="1" t="s">
        <v>46</v>
      </c>
      <c r="AZ15" s="1" t="s">
        <v>47</v>
      </c>
      <c r="BA15" s="1" t="s">
        <v>48</v>
      </c>
      <c r="BB15" s="1" t="s">
        <v>49</v>
      </c>
      <c r="BC15" s="1" t="s">
        <v>50</v>
      </c>
      <c r="BD15" s="1" t="s">
        <v>51</v>
      </c>
      <c r="BE15" s="1" t="s">
        <v>52</v>
      </c>
      <c r="BF15" s="1" t="s">
        <v>53</v>
      </c>
      <c r="BG15" s="1" t="s">
        <v>54</v>
      </c>
      <c r="BH15" s="1" t="s">
        <v>55</v>
      </c>
      <c r="BI15" s="1" t="s">
        <v>56</v>
      </c>
      <c r="BJ15" s="1" t="s">
        <v>57</v>
      </c>
    </row>
    <row r="16" spans="1:11" ht="12.75">
      <c r="A16" t="s">
        <v>58</v>
      </c>
      <c r="B16">
        <v>0.01</v>
      </c>
      <c r="C16">
        <v>0.65</v>
      </c>
      <c r="E16">
        <v>0</v>
      </c>
      <c r="G16">
        <v>9</v>
      </c>
      <c r="H16" t="e">
        <f>general_parameters!#REF!</f>
        <v>#REF!</v>
      </c>
      <c r="I16">
        <v>1</v>
      </c>
      <c r="J16">
        <v>50</v>
      </c>
      <c r="K16" t="s">
        <v>59</v>
      </c>
    </row>
    <row r="17" spans="1:11" ht="12.75">
      <c r="A17" t="s">
        <v>60</v>
      </c>
      <c r="H17" t="e">
        <f>general_parameters!#REF!</f>
        <v>#REF!</v>
      </c>
      <c r="I17">
        <v>1</v>
      </c>
      <c r="J17">
        <v>50</v>
      </c>
      <c r="K17" t="s">
        <v>59</v>
      </c>
    </row>
    <row r="18" spans="1:11" ht="12.75">
      <c r="A18" t="s">
        <v>61</v>
      </c>
      <c r="H18" t="e">
        <f>general_parameters!#REF!</f>
        <v>#REF!</v>
      </c>
      <c r="I18">
        <v>0</v>
      </c>
      <c r="J18">
        <v>50</v>
      </c>
      <c r="K18" t="s">
        <v>59</v>
      </c>
    </row>
    <row r="19" spans="1:11" ht="12.75">
      <c r="A19" t="s">
        <v>62</v>
      </c>
      <c r="H19" t="e">
        <f>general_parameters!#REF!</f>
        <v>#REF!</v>
      </c>
      <c r="I19">
        <v>0</v>
      </c>
      <c r="J19">
        <v>50</v>
      </c>
      <c r="K19" t="s">
        <v>59</v>
      </c>
    </row>
    <row r="20" spans="1:11" ht="12.75">
      <c r="A20" t="s">
        <v>63</v>
      </c>
      <c r="H20" t="e">
        <f>general_parameters!#REF!</f>
        <v>#REF!</v>
      </c>
      <c r="I20">
        <v>0</v>
      </c>
      <c r="J20">
        <v>50</v>
      </c>
      <c r="K20" t="s">
        <v>59</v>
      </c>
    </row>
    <row r="21" spans="1:11" ht="12.75">
      <c r="A21" t="s">
        <v>64</v>
      </c>
      <c r="H21" t="e">
        <f>general_parameters!#REF!</f>
        <v>#REF!</v>
      </c>
      <c r="I21">
        <v>0</v>
      </c>
      <c r="J21">
        <v>50</v>
      </c>
      <c r="K21" t="s">
        <v>59</v>
      </c>
    </row>
    <row r="22" spans="1:11" ht="12.75">
      <c r="A22" t="s">
        <v>65</v>
      </c>
      <c r="H22" t="e">
        <f>general_parameters!#REF!</f>
        <v>#REF!</v>
      </c>
      <c r="I22">
        <v>0</v>
      </c>
      <c r="J22">
        <v>50</v>
      </c>
      <c r="K22" t="s">
        <v>59</v>
      </c>
    </row>
    <row r="23" spans="1:11" ht="12.75">
      <c r="A23" t="s">
        <v>66</v>
      </c>
      <c r="H23" t="e">
        <f>general_parameters!#REF!</f>
        <v>#REF!</v>
      </c>
      <c r="I23">
        <v>0</v>
      </c>
      <c r="J23">
        <v>50</v>
      </c>
      <c r="K23" t="s">
        <v>59</v>
      </c>
    </row>
    <row r="24" spans="1:11" ht="12.75">
      <c r="A24" t="s">
        <v>67</v>
      </c>
      <c r="H24" t="e">
        <f>general_parameters!#REF!</f>
        <v>#REF!</v>
      </c>
      <c r="I24">
        <v>0</v>
      </c>
      <c r="J24">
        <v>50</v>
      </c>
      <c r="K24" t="s">
        <v>59</v>
      </c>
    </row>
    <row r="25" ht="12.75">
      <c r="A25" t="s">
        <v>68</v>
      </c>
    </row>
    <row r="26" ht="12.75">
      <c r="A26" t="s">
        <v>69</v>
      </c>
    </row>
    <row r="27" ht="12.75">
      <c r="A27" t="s">
        <v>70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B1:H37"/>
  <sheetViews>
    <sheetView tabSelected="1" zoomScale="85" zoomScaleNormal="85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56.00390625" style="0" customWidth="1"/>
    <col min="3" max="3" width="17.8515625" style="0" customWidth="1"/>
    <col min="5" max="5" width="19.57421875" style="0" customWidth="1"/>
    <col min="6" max="6" width="12.8515625" style="0" customWidth="1"/>
    <col min="7" max="7" width="12.00390625" style="0" customWidth="1"/>
    <col min="8" max="8" width="10.421875" style="0" customWidth="1"/>
    <col min="9" max="9" width="10.7109375" style="0" customWidth="1"/>
    <col min="10" max="10" width="13.00390625" style="0" customWidth="1"/>
    <col min="11" max="11" width="12.8515625" style="0" customWidth="1"/>
  </cols>
  <sheetData>
    <row r="1" ht="18">
      <c r="B1" s="41" t="s">
        <v>118</v>
      </c>
    </row>
    <row r="2" ht="12.75">
      <c r="C2" s="39" t="s">
        <v>103</v>
      </c>
    </row>
    <row r="3" spans="2:7" ht="15" customHeight="1">
      <c r="B3" s="52" t="s">
        <v>82</v>
      </c>
      <c r="C3" s="42"/>
      <c r="D3" s="42"/>
      <c r="E3" s="22" t="s">
        <v>75</v>
      </c>
      <c r="F3" s="42"/>
      <c r="G3" s="42"/>
    </row>
    <row r="4" spans="2:7" ht="15.75">
      <c r="B4" s="43" t="s">
        <v>81</v>
      </c>
      <c r="C4" s="44">
        <v>5000</v>
      </c>
      <c r="D4" s="42"/>
      <c r="E4" s="22" t="s">
        <v>87</v>
      </c>
      <c r="F4" s="42"/>
      <c r="G4" s="42"/>
    </row>
    <row r="5" spans="2:8" ht="18">
      <c r="B5" s="23" t="s">
        <v>94</v>
      </c>
      <c r="C5" s="45"/>
      <c r="D5" s="45"/>
      <c r="E5" s="42"/>
      <c r="F5" s="42"/>
      <c r="G5" s="45"/>
      <c r="H5" s="2"/>
    </row>
    <row r="6" spans="2:7" ht="15.75">
      <c r="B6" s="53" t="s">
        <v>105</v>
      </c>
      <c r="C6" s="46">
        <f>general_parameters!P0_-D0_</f>
        <v>0</v>
      </c>
      <c r="D6" s="47" t="s">
        <v>97</v>
      </c>
      <c r="E6" s="42"/>
      <c r="F6" s="42" t="s">
        <v>112</v>
      </c>
      <c r="G6" s="42"/>
    </row>
    <row r="7" spans="2:7" ht="15.75">
      <c r="B7" s="48" t="s">
        <v>104</v>
      </c>
      <c r="C7" s="49">
        <v>2.379134816676255</v>
      </c>
      <c r="D7" s="47" t="s">
        <v>97</v>
      </c>
      <c r="E7" s="62" t="s">
        <v>102</v>
      </c>
      <c r="F7" s="63">
        <f>BlackScholesMerton(P0_,D0_,r_,delta,sigma,T_)</f>
        <v>2.391391515014657</v>
      </c>
      <c r="G7" s="51" t="s">
        <v>111</v>
      </c>
    </row>
    <row r="8" spans="2:7" ht="15.75">
      <c r="B8" s="60" t="s">
        <v>110</v>
      </c>
      <c r="C8" s="57">
        <f>($C$7-$F$7)/$F$7</f>
        <v>-0.005125341568474585</v>
      </c>
      <c r="D8" s="50"/>
      <c r="G8" s="42"/>
    </row>
    <row r="9" spans="2:8" ht="12.75" hidden="1">
      <c r="B9" s="9" t="s">
        <v>92</v>
      </c>
      <c r="C9" s="21"/>
      <c r="E9" s="2"/>
      <c r="F9" s="2"/>
      <c r="G9" s="2"/>
      <c r="H9" s="2"/>
    </row>
    <row r="10" spans="2:8" ht="12.75" hidden="1">
      <c r="B10" s="9" t="s">
        <v>91</v>
      </c>
      <c r="C10" s="21"/>
      <c r="E10" s="2"/>
      <c r="F10" s="2"/>
      <c r="G10" s="2"/>
      <c r="H10" s="2"/>
    </row>
    <row r="11" spans="2:8" ht="12.75">
      <c r="B11" s="9"/>
      <c r="C11" s="9"/>
      <c r="E11" s="2"/>
      <c r="F11" s="2"/>
      <c r="G11" s="2"/>
      <c r="H11" s="2"/>
    </row>
    <row r="12" spans="2:8" ht="15.75">
      <c r="B12" s="61" t="s">
        <v>106</v>
      </c>
      <c r="C12" s="49">
        <v>2.419004696367001</v>
      </c>
      <c r="E12" s="2"/>
      <c r="F12" s="2"/>
      <c r="G12" s="2"/>
      <c r="H12" s="2"/>
    </row>
    <row r="13" spans="2:8" ht="12.75">
      <c r="B13" s="9" t="s">
        <v>107</v>
      </c>
      <c r="C13" s="57">
        <f>($C$12-$F$7)/$F$7</f>
        <v>0.011546909478841516</v>
      </c>
      <c r="E13" s="2"/>
      <c r="F13" s="2"/>
      <c r="G13" s="2"/>
      <c r="H13" s="2"/>
    </row>
    <row r="14" spans="2:8" ht="15.75">
      <c r="B14" s="61"/>
      <c r="C14" s="9"/>
      <c r="E14" s="2"/>
      <c r="F14" s="2"/>
      <c r="G14" s="2"/>
      <c r="H14" s="2"/>
    </row>
    <row r="15" spans="2:8" ht="15.75">
      <c r="B15" s="61" t="s">
        <v>108</v>
      </c>
      <c r="C15" s="49">
        <v>2.3567350330375336</v>
      </c>
      <c r="E15" s="2"/>
      <c r="F15" s="2"/>
      <c r="G15" s="2"/>
      <c r="H15" s="2"/>
    </row>
    <row r="16" spans="2:8" ht="12.75">
      <c r="B16" s="9" t="s">
        <v>109</v>
      </c>
      <c r="C16" s="57">
        <f>($C$15-$F$7)/$F$7</f>
        <v>-0.014492182379810422</v>
      </c>
      <c r="E16" s="2"/>
      <c r="F16" s="2"/>
      <c r="G16" s="2"/>
      <c r="H16" s="2"/>
    </row>
    <row r="17" spans="2:8" ht="12.75">
      <c r="B17" s="9"/>
      <c r="C17" s="57"/>
      <c r="E17" s="2"/>
      <c r="F17" s="2"/>
      <c r="G17" s="2"/>
      <c r="H17" s="2"/>
    </row>
    <row r="18" spans="2:8" ht="12.75">
      <c r="B18" s="9"/>
      <c r="C18" s="2"/>
      <c r="E18" s="2"/>
      <c r="F18" s="2"/>
      <c r="G18" s="2"/>
      <c r="H18" s="2"/>
    </row>
    <row r="21" ht="12.75">
      <c r="E21" s="20"/>
    </row>
    <row r="22" ht="12.75">
      <c r="E22" s="40" t="s">
        <v>93</v>
      </c>
    </row>
    <row r="23" ht="12.75">
      <c r="E23" s="59" t="s">
        <v>113</v>
      </c>
    </row>
    <row r="27" spans="2:3" ht="12.75">
      <c r="B27" s="24" t="s">
        <v>76</v>
      </c>
      <c r="C27" s="26">
        <v>37269.85969907408</v>
      </c>
    </row>
    <row r="28" spans="2:3" ht="12.75">
      <c r="B28" s="24" t="s">
        <v>77</v>
      </c>
      <c r="C28" s="26">
        <v>37269.85972222222</v>
      </c>
    </row>
    <row r="29" spans="2:4" ht="12.75">
      <c r="B29" s="25" t="s">
        <v>78</v>
      </c>
      <c r="C29" s="27">
        <f>Finish_time-start_time</f>
        <v>2.314814628334716E-05</v>
      </c>
      <c r="D29" s="30" t="s">
        <v>95</v>
      </c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Z8"/>
  <sheetViews>
    <sheetView workbookViewId="0" topLeftCell="A1">
      <selection activeCell="A1" sqref="A1"/>
    </sheetView>
  </sheetViews>
  <sheetFormatPr defaultColWidth="9.140625" defaultRowHeight="12.75"/>
  <cols>
    <col min="1" max="1" width="33.57421875" style="2" customWidth="1"/>
    <col min="2" max="2" width="10.00390625" style="2" customWidth="1"/>
    <col min="3" max="3" width="10.57421875" style="2" customWidth="1"/>
    <col min="4" max="4" width="12.57421875" style="2" customWidth="1"/>
    <col min="5" max="5" width="12.140625" style="2" customWidth="1"/>
    <col min="6" max="6" width="10.8515625" style="2" customWidth="1"/>
    <col min="7" max="7" width="9.7109375" style="2" customWidth="1"/>
    <col min="8" max="8" width="10.8515625" style="2" customWidth="1"/>
    <col min="9" max="9" width="10.28125" style="2" customWidth="1"/>
    <col min="10" max="10" width="10.7109375" style="2" customWidth="1"/>
    <col min="11" max="11" width="9.7109375" style="2" customWidth="1"/>
    <col min="12" max="16" width="8.421875" style="2" customWidth="1"/>
    <col min="17" max="61" width="9.140625" style="2" customWidth="1"/>
    <col min="62" max="96" width="7.7109375" style="2" customWidth="1"/>
    <col min="97" max="101" width="6.7109375" style="2" customWidth="1"/>
    <col min="102" max="102" width="8.00390625" style="2" customWidth="1"/>
    <col min="103" max="16384" width="9.140625" style="2" customWidth="1"/>
  </cols>
  <sheetData>
    <row r="1" ht="15.75">
      <c r="A1" s="64" t="s">
        <v>116</v>
      </c>
    </row>
    <row r="2" spans="1:104" ht="12.75">
      <c r="A2" s="18" t="s">
        <v>117</v>
      </c>
      <c r="B2"/>
      <c r="C2" s="5"/>
      <c r="D2" s="5"/>
      <c r="E2" s="5"/>
      <c r="F2" s="5"/>
      <c r="CY2" s="19" t="s">
        <v>71</v>
      </c>
      <c r="CZ2" s="2" t="s">
        <v>72</v>
      </c>
    </row>
    <row r="3" spans="1:102" ht="12.75">
      <c r="A3" s="8" t="s">
        <v>79</v>
      </c>
      <c r="B3" s="54">
        <v>0.08</v>
      </c>
      <c r="C3" s="4" t="s">
        <v>88</v>
      </c>
      <c r="D3" s="4"/>
      <c r="E3" s="22" t="s">
        <v>75</v>
      </c>
      <c r="H3"/>
      <c r="R3"/>
      <c r="S3"/>
      <c r="T3"/>
      <c r="U3"/>
      <c r="V3"/>
      <c r="W3"/>
      <c r="X3"/>
      <c r="Y3"/>
      <c r="Z3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X3" s="7"/>
    </row>
    <row r="4" spans="1:26" ht="12.75">
      <c r="A4" s="8" t="s">
        <v>80</v>
      </c>
      <c r="B4" s="54">
        <v>0.25</v>
      </c>
      <c r="C4" s="4" t="s">
        <v>89</v>
      </c>
      <c r="D4" s="4"/>
      <c r="E4" s="37" t="s">
        <v>86</v>
      </c>
      <c r="H4"/>
      <c r="R4"/>
      <c r="S4"/>
      <c r="T4"/>
      <c r="U4"/>
      <c r="V4"/>
      <c r="W4"/>
      <c r="X4"/>
      <c r="Y4"/>
      <c r="Z4"/>
    </row>
    <row r="5" spans="1:26" ht="12.75">
      <c r="A5" s="8" t="s">
        <v>73</v>
      </c>
      <c r="B5" s="54">
        <v>0.08</v>
      </c>
      <c r="C5" s="4" t="s">
        <v>89</v>
      </c>
      <c r="D5" s="4"/>
      <c r="E5" s="37"/>
      <c r="F5" s="36"/>
      <c r="G5" s="17"/>
      <c r="H5" s="28"/>
      <c r="R5"/>
      <c r="S5"/>
      <c r="T5"/>
      <c r="U5"/>
      <c r="V5"/>
      <c r="W5"/>
      <c r="X5"/>
      <c r="Y5"/>
      <c r="Z5"/>
    </row>
    <row r="6" spans="1:102" ht="14.25">
      <c r="A6" s="8" t="s">
        <v>98</v>
      </c>
      <c r="B6" s="14">
        <v>20</v>
      </c>
      <c r="C6" s="4" t="s">
        <v>97</v>
      </c>
      <c r="E6" s="16"/>
      <c r="F6" s="16"/>
      <c r="G6" s="16"/>
      <c r="H6" s="16"/>
      <c r="R6"/>
      <c r="S6"/>
      <c r="T6"/>
      <c r="U6"/>
      <c r="V6"/>
      <c r="W6"/>
      <c r="X6"/>
      <c r="Y6"/>
      <c r="Z6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X6" s="3"/>
    </row>
    <row r="7" spans="1:96" ht="12.75">
      <c r="A7" s="11" t="s">
        <v>96</v>
      </c>
      <c r="B7" s="14">
        <v>20</v>
      </c>
      <c r="C7" s="4" t="s">
        <v>97</v>
      </c>
      <c r="I7"/>
      <c r="R7"/>
      <c r="S7"/>
      <c r="T7"/>
      <c r="U7"/>
      <c r="V7"/>
      <c r="W7"/>
      <c r="X7"/>
      <c r="Y7"/>
      <c r="Z7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</row>
    <row r="8" spans="1:11" ht="12.75">
      <c r="A8" s="13" t="s">
        <v>100</v>
      </c>
      <c r="B8" s="14">
        <v>2</v>
      </c>
      <c r="C8" s="10" t="s">
        <v>74</v>
      </c>
      <c r="D8" s="17"/>
      <c r="E8" s="55"/>
      <c r="F8" s="56"/>
      <c r="G8" s="24"/>
      <c r="H8" s="38"/>
      <c r="I8"/>
      <c r="K8"/>
    </row>
  </sheetData>
  <printOptions gridLines="1" headings="1"/>
  <pageMargins left="0.75" right="0.75" top="1" bottom="1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B2:G15"/>
  <sheetViews>
    <sheetView workbookViewId="0" topLeftCell="A1">
      <selection activeCell="B4" sqref="B4"/>
    </sheetView>
  </sheetViews>
  <sheetFormatPr defaultColWidth="9.140625" defaultRowHeight="12.75"/>
  <cols>
    <col min="2" max="2" width="13.57421875" style="0" customWidth="1"/>
    <col min="3" max="3" width="15.140625" style="0" customWidth="1"/>
    <col min="4" max="4" width="25.140625" style="0" customWidth="1"/>
    <col min="5" max="5" width="13.140625" style="0" customWidth="1"/>
    <col min="6" max="6" width="14.140625" style="0" customWidth="1"/>
    <col min="7" max="7" width="15.7109375" style="0" customWidth="1"/>
  </cols>
  <sheetData>
    <row r="2" spans="2:6" ht="12.75">
      <c r="B2" s="20" t="s">
        <v>90</v>
      </c>
      <c r="E2" t="s">
        <v>101</v>
      </c>
      <c r="F2">
        <v>2.391391515014657</v>
      </c>
    </row>
    <row r="3" spans="2:3" ht="12.75">
      <c r="B3" s="20"/>
      <c r="C3" t="s">
        <v>114</v>
      </c>
    </row>
    <row r="4" ht="12.75">
      <c r="B4" s="29" t="s">
        <v>83</v>
      </c>
    </row>
    <row r="5" spans="2:7" ht="12.75">
      <c r="B5" s="31" t="s">
        <v>84</v>
      </c>
      <c r="C5" s="30" t="s">
        <v>115</v>
      </c>
      <c r="D5" s="4" t="s">
        <v>99</v>
      </c>
      <c r="E5" s="4" t="s">
        <v>85</v>
      </c>
      <c r="F5" s="4"/>
      <c r="G5" s="4"/>
    </row>
    <row r="6" spans="2:7" ht="12.75">
      <c r="B6" s="34">
        <v>1000000</v>
      </c>
      <c r="C6" s="33">
        <v>0.0003240740770706907</v>
      </c>
      <c r="D6" s="58">
        <v>2.391271723847649</v>
      </c>
      <c r="E6" s="35">
        <v>-5.009266205721047E-05</v>
      </c>
      <c r="F6" s="4"/>
      <c r="G6" s="4"/>
    </row>
    <row r="7" spans="2:7" ht="12.75">
      <c r="B7" s="34">
        <v>400000</v>
      </c>
      <c r="C7" s="33">
        <v>0.00012731480819638819</v>
      </c>
      <c r="D7" s="58">
        <v>2.3911105651379354</v>
      </c>
      <c r="E7" s="35">
        <v>-0.00011748384777557392</v>
      </c>
      <c r="F7" s="15"/>
      <c r="G7" s="15"/>
    </row>
    <row r="8" spans="2:7" ht="12.75">
      <c r="B8" s="34">
        <v>100000</v>
      </c>
      <c r="C8" s="33">
        <v>2.314814628334716E-05</v>
      </c>
      <c r="D8" s="58">
        <v>2.3904289367797538</v>
      </c>
      <c r="E8" s="35">
        <v>-0.0004025180439337312</v>
      </c>
      <c r="F8" s="15"/>
      <c r="G8" s="15"/>
    </row>
    <row r="9" spans="2:7" ht="12.75">
      <c r="B9" s="34">
        <v>50000</v>
      </c>
      <c r="C9" s="33">
        <v>1.1574069503694773E-05</v>
      </c>
      <c r="D9" s="58">
        <v>2.3896228050770945</v>
      </c>
      <c r="E9" s="35">
        <v>-0.00073961537726368</v>
      </c>
      <c r="F9" s="15"/>
      <c r="G9" s="15"/>
    </row>
    <row r="10" spans="2:7" ht="12.75">
      <c r="B10" s="34">
        <v>20000</v>
      </c>
      <c r="C10" s="33">
        <v>1.1574069503694773E-05</v>
      </c>
      <c r="D10" s="58">
        <v>2.3876971944070084</v>
      </c>
      <c r="E10" s="35">
        <v>-0.0015448413965063745</v>
      </c>
      <c r="F10" s="15"/>
      <c r="G10" s="15"/>
    </row>
    <row r="11" spans="2:7" ht="12.75">
      <c r="B11" s="34">
        <v>10000</v>
      </c>
      <c r="C11" s="33">
        <v>0</v>
      </c>
      <c r="D11" s="58">
        <v>2.3846294795696887</v>
      </c>
      <c r="E11" s="35">
        <v>-0.0028276572039802545</v>
      </c>
      <c r="F11" s="15"/>
      <c r="G11" s="15"/>
    </row>
    <row r="12" spans="2:7" ht="12.75">
      <c r="B12" s="34">
        <v>5000</v>
      </c>
      <c r="C12" s="33">
        <v>0</v>
      </c>
      <c r="D12" s="58">
        <v>2.379134816676255</v>
      </c>
      <c r="E12" s="35">
        <v>-0.005125341568474585</v>
      </c>
      <c r="F12" s="15"/>
      <c r="G12" s="15"/>
    </row>
    <row r="13" spans="2:7" ht="12.75">
      <c r="B13" s="34">
        <v>1000</v>
      </c>
      <c r="C13" s="33">
        <v>0</v>
      </c>
      <c r="D13" s="58">
        <v>2.347026803282912</v>
      </c>
      <c r="E13" s="35">
        <v>-0.01855183956838346</v>
      </c>
      <c r="F13" s="15"/>
      <c r="G13" s="15"/>
    </row>
    <row r="14" spans="2:7" ht="12.75">
      <c r="B14" s="34">
        <v>500</v>
      </c>
      <c r="C14" s="33">
        <v>0</v>
      </c>
      <c r="D14" s="58">
        <v>2.3107674303778687</v>
      </c>
      <c r="E14" s="35">
        <v>-0.03371429735807787</v>
      </c>
      <c r="F14" s="15"/>
      <c r="G14" s="15"/>
    </row>
    <row r="15" spans="2:7" ht="12.75">
      <c r="B15" s="31"/>
      <c r="C15" s="32"/>
      <c r="D15" s="58"/>
      <c r="E15" s="35"/>
      <c r="F15" s="15"/>
      <c r="G15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A.G. Dias</dc:creator>
  <cp:keywords/>
  <dc:description/>
  <cp:lastModifiedBy>Marco</cp:lastModifiedBy>
  <cp:lastPrinted>2000-06-29T05:30:54Z</cp:lastPrinted>
  <dcterms:created xsi:type="dcterms:W3CDTF">1998-12-13T20:31:19Z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