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Household Budget" sheetId="1" r:id="rId1"/>
  </sheets>
  <definedNames>
    <definedName name="sub1">'Household Budget'!$B$17</definedName>
    <definedName name="sub10">'Household Budget'!$B$68</definedName>
    <definedName name="sub11">'Household Budget'!$B$73</definedName>
    <definedName name="sub12">'Household Budget'!$B$79</definedName>
    <definedName name="sub2">'Household Budget'!$B$22</definedName>
    <definedName name="sub3">'Household Budget'!$B$27</definedName>
    <definedName name="sub4">'Household Budget'!$B$34</definedName>
    <definedName name="sub5">'Household Budget'!$B$37</definedName>
    <definedName name="sub6">'Household Budget'!$B$44</definedName>
    <definedName name="sub7">'Household Budget'!$B$48</definedName>
    <definedName name="sub8">'Household Budget'!$B$54</definedName>
    <definedName name="sub9">'Household Budget'!$B$61</definedName>
  </definedNames>
  <calcPr fullCalcOnLoad="1"/>
</workbook>
</file>

<file path=xl/sharedStrings.xml><?xml version="1.0" encoding="utf-8"?>
<sst xmlns="http://schemas.openxmlformats.org/spreadsheetml/2006/main" count="114" uniqueCount="90">
  <si>
    <t>Employment – Self</t>
  </si>
  <si>
    <t>Employment – Spouse</t>
  </si>
  <si>
    <t>Social Security</t>
  </si>
  <si>
    <t>State Assistance</t>
  </si>
  <si>
    <t>Other</t>
  </si>
  <si>
    <t>EXPENSES</t>
  </si>
  <si>
    <t>SAVINGS &amp; INVESTMENTS</t>
  </si>
  <si>
    <t>IRA</t>
  </si>
  <si>
    <t>401k</t>
  </si>
  <si>
    <t>HOUSING</t>
  </si>
  <si>
    <t>Mortgage/Rent/Taxes</t>
  </si>
  <si>
    <t>Homeowner Association Dues</t>
  </si>
  <si>
    <t>Maintenance/Furnishings</t>
  </si>
  <si>
    <t>UTILITIES</t>
  </si>
  <si>
    <t>Electric</t>
  </si>
  <si>
    <t>Gas</t>
  </si>
  <si>
    <t>Water/Sewer/Trash</t>
  </si>
  <si>
    <t>FOOD</t>
  </si>
  <si>
    <t>Groceries</t>
  </si>
  <si>
    <t>TRANSPORTATION</t>
  </si>
  <si>
    <t>Monthly Payment</t>
  </si>
  <si>
    <t>Gasoline/Fuel</t>
  </si>
  <si>
    <t>Maintenance</t>
  </si>
  <si>
    <t>Parking</t>
  </si>
  <si>
    <t>Public Transportation/Taxi</t>
  </si>
  <si>
    <t>MEDICAL/DENTAL</t>
  </si>
  <si>
    <t>Doctor visits</t>
  </si>
  <si>
    <t>Prescriptions</t>
  </si>
  <si>
    <t>INSURANCE</t>
  </si>
  <si>
    <t>Automobile</t>
  </si>
  <si>
    <t>Life</t>
  </si>
  <si>
    <t>Health: Medical, Dental, Vision…</t>
  </si>
  <si>
    <t>Home</t>
  </si>
  <si>
    <t>CHILD CARE</t>
  </si>
  <si>
    <t>Child Support Payment</t>
  </si>
  <si>
    <t>Day Care</t>
  </si>
  <si>
    <t>Babysitting</t>
  </si>
  <si>
    <t>School Activities</t>
  </si>
  <si>
    <t>Allowance</t>
  </si>
  <si>
    <t>ENTERTAINMENT</t>
  </si>
  <si>
    <t>Hobbies</t>
  </si>
  <si>
    <t>GIVING</t>
  </si>
  <si>
    <t>Tithing</t>
  </si>
  <si>
    <t>Credit Card #1</t>
  </si>
  <si>
    <t>Credit Card #2</t>
  </si>
  <si>
    <t>Student Loan</t>
  </si>
  <si>
    <t>Personal Loan</t>
  </si>
  <si>
    <t>MISCELLANEOUS</t>
  </si>
  <si>
    <t>Clothing – Necessary</t>
  </si>
  <si>
    <t>Cosmetics/Grooming</t>
  </si>
  <si>
    <t>Pet Food/Toys/Veterinarian</t>
  </si>
  <si>
    <t>Emergency Savings</t>
  </si>
  <si>
    <t>ESTIMATED</t>
  </si>
  <si>
    <t>ESTIMATED INCOME</t>
  </si>
  <si>
    <t>ESTIMATED EXPENSES</t>
  </si>
  <si>
    <t>Phone/Cell Phone</t>
  </si>
  <si>
    <t>Satellite/Cable</t>
  </si>
  <si>
    <t>Club Dues</t>
  </si>
  <si>
    <t>Dining Out</t>
  </si>
  <si>
    <t>Travel</t>
  </si>
  <si>
    <t>Movies/Theatre/Videos</t>
  </si>
  <si>
    <t>Donations</t>
  </si>
  <si>
    <t>Gifts &amp; Presents</t>
  </si>
  <si>
    <t>Clothing – Fashion</t>
  </si>
  <si>
    <t>Postage</t>
  </si>
  <si>
    <t>Tobacco Products</t>
  </si>
  <si>
    <t>Coffee House Coffee</t>
  </si>
  <si>
    <t>ESTIMATED BALANCE</t>
  </si>
  <si>
    <t>AFTER TAX INCOME</t>
  </si>
  <si>
    <t>Child Support/Alimony</t>
  </si>
  <si>
    <t>to</t>
  </si>
  <si>
    <t>10-15%</t>
  </si>
  <si>
    <t>25-30%</t>
  </si>
  <si>
    <t>9-11%</t>
  </si>
  <si>
    <t>5-10%</t>
  </si>
  <si>
    <t>12-18%</t>
  </si>
  <si>
    <t>1-3%</t>
  </si>
  <si>
    <t>5-8%</t>
  </si>
  <si>
    <t>0-15%</t>
  </si>
  <si>
    <t>1-2%</t>
  </si>
  <si>
    <t>3-13%</t>
  </si>
  <si>
    <t>4-20%</t>
  </si>
  <si>
    <t>4-7%</t>
  </si>
  <si>
    <t>% and Typical Dollar Ranges According to Income</t>
  </si>
  <si>
    <t>MONTHLY DEBT RE PAYMENT</t>
  </si>
  <si>
    <t>SECTION 1</t>
  </si>
  <si>
    <t>SECTION 2</t>
  </si>
  <si>
    <t>SECTION 3</t>
  </si>
  <si>
    <t>Section 1: This overview of your Budget automatically updates as you enter information into the following sections. As you enter information in Sections 2 and 3, a message will appear under Section 1 regarding how your income is comparing to your expenses. This message is pertinate AFTER you've entered in all of your budget information in Sections 2 and 3.
Section 2: Enter your after tax ("take home") income information in Column B.
Section 3: Enter your estimated expenses in Column B. See the gray boxes to the right of each category for suggested ranges. See the purple boxes to the right of each section for how you fall within those ranges.</t>
  </si>
  <si>
    <t>© Debt Reduction Services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</si>
</sst>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 numFmtId="170" formatCode="[$-409]h:mm:ss\ AM/PM"/>
    <numFmt numFmtId="171" formatCode="[$-409]dddd\,\ mmmm\ dd\,\ yyyy"/>
    <numFmt numFmtId="172" formatCode="&quot;$&quot;#,##0.00"/>
  </numFmts>
  <fonts count="9">
    <font>
      <sz val="10"/>
      <name val="Arial"/>
      <family val="0"/>
    </font>
    <font>
      <sz val="12"/>
      <name val="Arial"/>
      <family val="2"/>
    </font>
    <font>
      <b/>
      <sz val="12"/>
      <name val="Arial"/>
      <family val="2"/>
    </font>
    <font>
      <sz val="8"/>
      <name val="Arial"/>
      <family val="0"/>
    </font>
    <font>
      <b/>
      <sz val="12"/>
      <color indexed="9"/>
      <name val="Arial"/>
      <family val="2"/>
    </font>
    <font>
      <b/>
      <sz val="12"/>
      <color indexed="16"/>
      <name val="Arial"/>
      <family val="2"/>
    </font>
    <font>
      <sz val="10"/>
      <color indexed="16"/>
      <name val="Arial"/>
      <family val="2"/>
    </font>
    <font>
      <b/>
      <sz val="10"/>
      <color indexed="9"/>
      <name val="Arial"/>
      <family val="0"/>
    </font>
    <font>
      <b/>
      <sz val="10"/>
      <name val="Arial"/>
      <family val="2"/>
    </font>
  </fonts>
  <fills count="5">
    <fill>
      <patternFill/>
    </fill>
    <fill>
      <patternFill patternType="gray125"/>
    </fill>
    <fill>
      <patternFill patternType="solid">
        <fgColor indexed="22"/>
        <bgColor indexed="64"/>
      </patternFill>
    </fill>
    <fill>
      <patternFill patternType="solid">
        <fgColor indexed="20"/>
        <bgColor indexed="64"/>
      </patternFill>
    </fill>
    <fill>
      <patternFill patternType="solid">
        <fgColor indexed="9"/>
        <bgColor indexed="64"/>
      </patternFill>
    </fill>
  </fills>
  <borders count="28">
    <border>
      <left/>
      <right/>
      <top/>
      <bottom/>
      <diagonal/>
    </border>
    <border>
      <left style="medium"/>
      <right style="medium"/>
      <top style="medium"/>
      <bottom style="medium"/>
    </border>
    <border>
      <left style="medium"/>
      <right style="medium"/>
      <top>
        <color indexed="63"/>
      </top>
      <bottom style="medium"/>
    </border>
    <border>
      <left style="medium"/>
      <right style="medium"/>
      <top style="thick"/>
      <bottom>
        <color indexed="63"/>
      </bottom>
    </border>
    <border>
      <left style="medium"/>
      <right style="medium"/>
      <top style="thick"/>
      <bottom style="medium"/>
    </border>
    <border>
      <left>
        <color indexed="63"/>
      </left>
      <right style="medium"/>
      <top style="medium"/>
      <bottom style="medium"/>
    </border>
    <border>
      <left>
        <color indexed="63"/>
      </left>
      <right style="medium"/>
      <top>
        <color indexed="63"/>
      </top>
      <bottom style="medium"/>
    </border>
    <border>
      <left style="medium"/>
      <right style="thin"/>
      <top style="thick"/>
      <bottom style="thin"/>
    </border>
    <border>
      <left style="medium"/>
      <right style="thin"/>
      <top style="thin"/>
      <bottom style="thin"/>
    </border>
    <border>
      <left style="thick"/>
      <right style="thin"/>
      <top style="thin"/>
      <bottom style="thick"/>
    </border>
    <border>
      <left style="medium"/>
      <right style="thin"/>
      <top style="medium"/>
      <bottom style="thin"/>
    </border>
    <border>
      <left style="medium"/>
      <right style="thin"/>
      <top style="thin"/>
      <bottom style="medium"/>
    </border>
    <border>
      <left>
        <color indexed="63"/>
      </left>
      <right>
        <color indexed="63"/>
      </right>
      <top style="medium"/>
      <bottom style="medium"/>
    </border>
    <border>
      <left style="medium"/>
      <right>
        <color indexed="63"/>
      </right>
      <top style="medium"/>
      <bottom style="medium"/>
    </border>
    <border>
      <left style="thin"/>
      <right style="medium"/>
      <top style="medium"/>
      <bottom style="thin"/>
    </border>
    <border>
      <left style="thin"/>
      <right style="medium"/>
      <top style="thick"/>
      <bottom style="thin"/>
    </border>
    <border>
      <left style="thin"/>
      <right style="medium"/>
      <top style="thin"/>
      <bottom style="thin"/>
    </border>
    <border>
      <left style="thin"/>
      <right style="medium"/>
      <top style="thin"/>
      <bottom style="thick"/>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ck"/>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44" fontId="0" fillId="0" borderId="0" xfId="17" applyNumberFormat="1" applyAlignment="1">
      <alignment/>
    </xf>
    <xf numFmtId="0" fontId="0" fillId="0" borderId="0" xfId="0" applyAlignment="1" applyProtection="1">
      <alignment/>
      <protection/>
    </xf>
    <xf numFmtId="0" fontId="2" fillId="2" borderId="1" xfId="0" applyFont="1" applyFill="1" applyBorder="1" applyAlignment="1" applyProtection="1">
      <alignment vertical="top"/>
      <protection/>
    </xf>
    <xf numFmtId="0" fontId="2" fillId="2" borderId="2" xfId="0" applyFont="1" applyFill="1" applyBorder="1" applyAlignment="1" applyProtection="1">
      <alignment vertical="top"/>
      <protection/>
    </xf>
    <xf numFmtId="0" fontId="2" fillId="2" borderId="3" xfId="0" applyFont="1" applyFill="1" applyBorder="1" applyAlignment="1" applyProtection="1">
      <alignment horizontal="center"/>
      <protection/>
    </xf>
    <xf numFmtId="44" fontId="2" fillId="2" borderId="3" xfId="17" applyNumberFormat="1" applyFont="1" applyFill="1" applyBorder="1" applyAlignment="1">
      <alignment horizontal="center"/>
    </xf>
    <xf numFmtId="44" fontId="2" fillId="2" borderId="4" xfId="17" applyNumberFormat="1" applyFont="1" applyFill="1" applyBorder="1" applyAlignment="1">
      <alignment horizontal="center"/>
    </xf>
    <xf numFmtId="44" fontId="2" fillId="2" borderId="5" xfId="17" applyNumberFormat="1" applyFont="1" applyFill="1" applyBorder="1" applyAlignment="1" applyProtection="1">
      <alignment vertical="top"/>
      <protection/>
    </xf>
    <xf numFmtId="44" fontId="2" fillId="2" borderId="6" xfId="17" applyNumberFormat="1" applyFont="1" applyFill="1" applyBorder="1" applyAlignment="1" applyProtection="1">
      <alignment vertical="top"/>
      <protection/>
    </xf>
    <xf numFmtId="0" fontId="1" fillId="0" borderId="7" xfId="0" applyFont="1" applyBorder="1" applyAlignment="1" applyProtection="1">
      <alignment vertical="top"/>
      <protection/>
    </xf>
    <xf numFmtId="0" fontId="1" fillId="0" borderId="8" xfId="0" applyFont="1" applyBorder="1" applyAlignment="1" applyProtection="1">
      <alignment vertical="top"/>
      <protection/>
    </xf>
    <xf numFmtId="0" fontId="1" fillId="0" borderId="9" xfId="0" applyFont="1" applyBorder="1" applyAlignment="1" applyProtection="1">
      <alignment horizontal="left"/>
      <protection/>
    </xf>
    <xf numFmtId="0" fontId="1" fillId="0" borderId="10" xfId="0" applyFont="1" applyBorder="1" applyAlignment="1" applyProtection="1">
      <alignment horizontal="left" vertical="top"/>
      <protection/>
    </xf>
    <xf numFmtId="0" fontId="1" fillId="0" borderId="8" xfId="0" applyFont="1" applyBorder="1" applyAlignment="1" applyProtection="1">
      <alignment horizontal="left" vertical="top"/>
      <protection/>
    </xf>
    <xf numFmtId="0" fontId="1" fillId="0" borderId="11" xfId="0" applyFont="1" applyBorder="1" applyAlignment="1" applyProtection="1">
      <alignment horizontal="left" vertical="top"/>
      <protection/>
    </xf>
    <xf numFmtId="0" fontId="0" fillId="0" borderId="12" xfId="0" applyBorder="1" applyAlignment="1">
      <alignment horizontal="center"/>
    </xf>
    <xf numFmtId="44" fontId="2" fillId="2" borderId="12" xfId="17" applyNumberFormat="1" applyFont="1" applyFill="1" applyBorder="1" applyAlignment="1" applyProtection="1">
      <alignment vertical="top"/>
      <protection/>
    </xf>
    <xf numFmtId="9" fontId="2" fillId="2" borderId="13" xfId="19" applyFont="1" applyFill="1" applyBorder="1" applyAlignment="1">
      <alignment horizontal="right"/>
    </xf>
    <xf numFmtId="0" fontId="4" fillId="3" borderId="1" xfId="0" applyFont="1" applyFill="1" applyBorder="1" applyAlignment="1">
      <alignment horizontal="right"/>
    </xf>
    <xf numFmtId="44" fontId="4" fillId="3" borderId="1" xfId="17" applyFont="1" applyFill="1" applyBorder="1" applyAlignment="1" applyProtection="1">
      <alignment/>
      <protection/>
    </xf>
    <xf numFmtId="172" fontId="1" fillId="0" borderId="14" xfId="17" applyNumberFormat="1" applyFont="1" applyBorder="1" applyAlignment="1" applyProtection="1">
      <alignment vertical="top"/>
      <protection locked="0"/>
    </xf>
    <xf numFmtId="0" fontId="7" fillId="2" borderId="0" xfId="0" applyFont="1" applyFill="1" applyBorder="1" applyAlignment="1">
      <alignment vertical="top" wrapText="1"/>
    </xf>
    <xf numFmtId="7" fontId="1" fillId="0" borderId="15" xfId="17" applyNumberFormat="1" applyFont="1" applyBorder="1" applyAlignment="1" applyProtection="1">
      <alignment vertical="top"/>
      <protection locked="0"/>
    </xf>
    <xf numFmtId="7" fontId="1" fillId="0" borderId="16" xfId="17" applyNumberFormat="1" applyFont="1" applyBorder="1" applyAlignment="1" applyProtection="1">
      <alignment vertical="top"/>
      <protection locked="0"/>
    </xf>
    <xf numFmtId="7" fontId="1" fillId="0" borderId="17" xfId="17" applyNumberFormat="1" applyFont="1" applyBorder="1" applyAlignment="1" applyProtection="1">
      <alignment vertical="top"/>
      <protection locked="0"/>
    </xf>
    <xf numFmtId="7" fontId="1" fillId="0" borderId="14" xfId="17" applyNumberFormat="1" applyFont="1" applyBorder="1" applyAlignment="1" applyProtection="1">
      <alignment vertical="top"/>
      <protection locked="0"/>
    </xf>
    <xf numFmtId="7" fontId="1" fillId="0" borderId="18" xfId="17" applyNumberFormat="1" applyFont="1" applyBorder="1" applyAlignment="1" applyProtection="1">
      <alignment vertical="top"/>
      <protection locked="0"/>
    </xf>
    <xf numFmtId="172" fontId="1" fillId="0" borderId="16" xfId="17" applyNumberFormat="1" applyFont="1" applyBorder="1" applyAlignment="1" applyProtection="1">
      <alignment vertical="top"/>
      <protection locked="0"/>
    </xf>
    <xf numFmtId="172" fontId="1" fillId="0" borderId="18" xfId="17" applyNumberFormat="1" applyFont="1" applyBorder="1" applyAlignment="1" applyProtection="1">
      <alignment vertical="top"/>
      <protection locked="0"/>
    </xf>
    <xf numFmtId="0" fontId="8" fillId="2" borderId="0" xfId="0" applyFont="1" applyFill="1" applyAlignment="1">
      <alignment horizontal="center"/>
    </xf>
    <xf numFmtId="0" fontId="7" fillId="3" borderId="19" xfId="0" applyFont="1" applyFill="1" applyBorder="1" applyAlignment="1">
      <alignment horizontal="center" vertical="top" wrapText="1"/>
    </xf>
    <xf numFmtId="0" fontId="7" fillId="3" borderId="20" xfId="0" applyFont="1" applyFill="1" applyBorder="1" applyAlignment="1">
      <alignment horizontal="center" vertical="top" wrapText="1"/>
    </xf>
    <xf numFmtId="0" fontId="7" fillId="3" borderId="21" xfId="0" applyFont="1" applyFill="1" applyBorder="1" applyAlignment="1">
      <alignment horizontal="center" vertical="top" wrapText="1"/>
    </xf>
    <xf numFmtId="0" fontId="7" fillId="3" borderId="0" xfId="0" applyFont="1" applyFill="1" applyAlignment="1">
      <alignment horizontal="center" vertical="top" wrapText="1"/>
    </xf>
    <xf numFmtId="0" fontId="7" fillId="3" borderId="0" xfId="0" applyFont="1" applyFill="1" applyBorder="1" applyAlignment="1">
      <alignment horizontal="center" vertical="top" wrapText="1"/>
    </xf>
    <xf numFmtId="0" fontId="7" fillId="3" borderId="22" xfId="0" applyFont="1" applyFill="1" applyBorder="1" applyAlignment="1">
      <alignment horizontal="center" vertical="top" wrapText="1"/>
    </xf>
    <xf numFmtId="0" fontId="7" fillId="3" borderId="23" xfId="0" applyFont="1" applyFill="1" applyBorder="1" applyAlignment="1">
      <alignment horizontal="center" vertical="top" wrapText="1"/>
    </xf>
    <xf numFmtId="0" fontId="8" fillId="0" borderId="23" xfId="0" applyFont="1" applyBorder="1" applyAlignment="1">
      <alignment/>
    </xf>
    <xf numFmtId="0" fontId="7" fillId="3" borderId="0" xfId="0" applyFont="1" applyFill="1" applyAlignment="1">
      <alignment vertical="top" wrapText="1"/>
    </xf>
    <xf numFmtId="0" fontId="7" fillId="3" borderId="24" xfId="0" applyFont="1" applyFill="1" applyBorder="1" applyAlignment="1">
      <alignment vertical="top" wrapText="1"/>
    </xf>
    <xf numFmtId="0" fontId="7" fillId="3" borderId="19" xfId="0" applyFont="1" applyFill="1" applyBorder="1" applyAlignment="1">
      <alignment horizontal="center" vertical="top" wrapText="1"/>
    </xf>
    <xf numFmtId="0" fontId="7" fillId="3" borderId="20" xfId="0" applyFont="1" applyFill="1" applyBorder="1" applyAlignment="1">
      <alignment horizontal="center" vertical="top" wrapText="1"/>
    </xf>
    <xf numFmtId="0" fontId="7" fillId="3" borderId="21" xfId="0" applyFont="1" applyFill="1" applyBorder="1" applyAlignment="1">
      <alignment horizontal="center" vertical="top" wrapText="1"/>
    </xf>
    <xf numFmtId="0" fontId="7" fillId="3" borderId="0" xfId="0" applyFont="1" applyFill="1" applyAlignment="1">
      <alignment horizontal="center" vertical="top" wrapText="1"/>
    </xf>
    <xf numFmtId="0" fontId="7" fillId="3" borderId="22" xfId="0" applyFont="1" applyFill="1" applyBorder="1" applyAlignment="1">
      <alignment horizontal="center" vertical="top" wrapText="1"/>
    </xf>
    <xf numFmtId="0" fontId="7" fillId="3" borderId="23" xfId="0" applyFont="1" applyFill="1" applyBorder="1" applyAlignment="1">
      <alignment horizontal="center" vertical="top" wrapText="1"/>
    </xf>
    <xf numFmtId="0" fontId="5" fillId="4" borderId="0" xfId="0" applyFont="1" applyFill="1" applyBorder="1" applyAlignment="1" applyProtection="1">
      <alignment horizontal="center" wrapText="1"/>
      <protection/>
    </xf>
    <xf numFmtId="0" fontId="6" fillId="4" borderId="0" xfId="0" applyFont="1" applyFill="1" applyAlignment="1" applyProtection="1">
      <alignment horizontal="center" wrapText="1"/>
      <protection/>
    </xf>
    <xf numFmtId="44" fontId="2" fillId="2" borderId="25" xfId="17" applyNumberFormat="1" applyFont="1" applyFill="1" applyBorder="1" applyAlignment="1">
      <alignment horizontal="right"/>
    </xf>
    <xf numFmtId="0" fontId="0" fillId="0" borderId="26" xfId="0" applyBorder="1" applyAlignment="1">
      <alignment/>
    </xf>
    <xf numFmtId="0" fontId="0" fillId="0" borderId="27"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7"/>
  <sheetViews>
    <sheetView tabSelected="1" workbookViewId="0" topLeftCell="A1">
      <pane xSplit="1" ySplit="7" topLeftCell="B80" activePane="bottomRight" state="frozen"/>
      <selection pane="topLeft" activeCell="A1" sqref="A1"/>
      <selection pane="topRight" activeCell="B1" sqref="B1"/>
      <selection pane="bottomLeft" activeCell="A5" sqref="A5"/>
      <selection pane="bottomRight" activeCell="B8" sqref="B8"/>
    </sheetView>
  </sheetViews>
  <sheetFormatPr defaultColWidth="9.140625" defaultRowHeight="12.75" zeroHeight="1"/>
  <cols>
    <col min="1" max="1" width="36.140625" style="0" bestFit="1" customWidth="1"/>
    <col min="2" max="2" width="16.140625" style="1" bestFit="1" customWidth="1"/>
    <col min="3" max="3" width="14.00390625" style="0" customWidth="1"/>
    <col min="4" max="6" width="14.28125" style="0" customWidth="1"/>
    <col min="7" max="16384" width="9.140625" style="0" hidden="1" customWidth="1"/>
  </cols>
  <sheetData>
    <row r="1" spans="1:6" ht="13.5" thickBot="1">
      <c r="A1" s="38" t="s">
        <v>85</v>
      </c>
      <c r="B1" s="38"/>
      <c r="C1" s="30" t="s">
        <v>89</v>
      </c>
      <c r="D1" s="30"/>
      <c r="E1" s="30"/>
      <c r="F1" s="30"/>
    </row>
    <row r="2" spans="1:6" ht="16.5" thickBot="1">
      <c r="A2" s="19" t="s">
        <v>53</v>
      </c>
      <c r="B2" s="20">
        <f>SUM(B8:B13)</f>
        <v>0</v>
      </c>
      <c r="C2" s="39" t="s">
        <v>88</v>
      </c>
      <c r="D2" s="39"/>
      <c r="E2" s="39"/>
      <c r="F2" s="39"/>
    </row>
    <row r="3" spans="1:6" ht="16.5" thickBot="1">
      <c r="A3" s="19" t="s">
        <v>54</v>
      </c>
      <c r="B3" s="20">
        <f>sub1+sub2+sub3+sub4+sub5+sub6+sub7+sub8+sub9+sub10+sub11+sub12</f>
        <v>0</v>
      </c>
      <c r="C3" s="39"/>
      <c r="D3" s="39"/>
      <c r="E3" s="39"/>
      <c r="F3" s="39"/>
    </row>
    <row r="4" spans="1:6" ht="16.5" thickBot="1">
      <c r="A4" s="19" t="s">
        <v>67</v>
      </c>
      <c r="B4" s="20">
        <f>B2-B3</f>
        <v>0</v>
      </c>
      <c r="C4" s="39"/>
      <c r="D4" s="39"/>
      <c r="E4" s="39"/>
      <c r="F4" s="39"/>
    </row>
    <row r="5" spans="1:6" ht="32.25" customHeight="1">
      <c r="A5" s="47">
        <f>IF(B4=0,"",(IF(B4&lt;0,"Either Increase Your Income or Decrease Your Expenses","Consider Increasing Your Savings or Paying More Toward Your Debt")))</f>
      </c>
      <c r="B5" s="48"/>
      <c r="C5" s="39"/>
      <c r="D5" s="39"/>
      <c r="E5" s="39"/>
      <c r="F5" s="39"/>
    </row>
    <row r="6" spans="1:6" ht="13.5" thickBot="1">
      <c r="A6" s="38" t="s">
        <v>86</v>
      </c>
      <c r="B6" s="38"/>
      <c r="C6" s="39"/>
      <c r="D6" s="39"/>
      <c r="E6" s="39"/>
      <c r="F6" s="39"/>
    </row>
    <row r="7" spans="1:6" ht="17.25" thickBot="1" thickTop="1">
      <c r="A7" s="5" t="s">
        <v>68</v>
      </c>
      <c r="B7" s="6" t="s">
        <v>52</v>
      </c>
      <c r="C7" s="39"/>
      <c r="D7" s="39"/>
      <c r="E7" s="39"/>
      <c r="F7" s="39"/>
    </row>
    <row r="8" spans="1:6" ht="15.75" thickTop="1">
      <c r="A8" s="10" t="s">
        <v>0</v>
      </c>
      <c r="B8" s="23"/>
      <c r="C8" s="39"/>
      <c r="D8" s="39"/>
      <c r="E8" s="39"/>
      <c r="F8" s="39"/>
    </row>
    <row r="9" spans="1:6" ht="15">
      <c r="A9" s="11" t="s">
        <v>1</v>
      </c>
      <c r="B9" s="24"/>
      <c r="C9" s="39"/>
      <c r="D9" s="39"/>
      <c r="E9" s="39"/>
      <c r="F9" s="39"/>
    </row>
    <row r="10" spans="1:6" ht="15">
      <c r="A10" s="11" t="s">
        <v>2</v>
      </c>
      <c r="B10" s="24"/>
      <c r="C10" s="39"/>
      <c r="D10" s="39"/>
      <c r="E10" s="39"/>
      <c r="F10" s="39"/>
    </row>
    <row r="11" spans="1:6" ht="15">
      <c r="A11" s="11" t="s">
        <v>3</v>
      </c>
      <c r="B11" s="24"/>
      <c r="C11" s="39"/>
      <c r="D11" s="39"/>
      <c r="E11" s="39"/>
      <c r="F11" s="39"/>
    </row>
    <row r="12" spans="1:6" ht="15">
      <c r="A12" s="11" t="s">
        <v>69</v>
      </c>
      <c r="B12" s="24"/>
      <c r="C12" s="39"/>
      <c r="D12" s="39"/>
      <c r="E12" s="39"/>
      <c r="F12" s="39"/>
    </row>
    <row r="13" spans="1:6" ht="15.75" thickBot="1">
      <c r="A13" s="12" t="s">
        <v>4</v>
      </c>
      <c r="B13" s="25"/>
      <c r="C13" s="39"/>
      <c r="D13" s="39"/>
      <c r="E13" s="39"/>
      <c r="F13" s="39"/>
    </row>
    <row r="14" spans="1:6" ht="14.25" thickBot="1" thickTop="1">
      <c r="A14" s="2"/>
      <c r="C14" s="40"/>
      <c r="D14" s="40"/>
      <c r="E14" s="40"/>
      <c r="F14" s="40"/>
    </row>
    <row r="15" spans="1:6" ht="14.25" thickBot="1" thickTop="1">
      <c r="A15" s="38" t="s">
        <v>87</v>
      </c>
      <c r="B15" s="38"/>
      <c r="C15" s="22"/>
      <c r="D15" s="22"/>
      <c r="E15" s="22"/>
      <c r="F15" s="22"/>
    </row>
    <row r="16" spans="1:6" ht="17.25" thickBot="1" thickTop="1">
      <c r="A16" s="5" t="s">
        <v>5</v>
      </c>
      <c r="B16" s="7" t="s">
        <v>52</v>
      </c>
      <c r="C16" s="49" t="s">
        <v>83</v>
      </c>
      <c r="D16" s="50"/>
      <c r="E16" s="50"/>
      <c r="F16" s="51"/>
    </row>
    <row r="17" spans="1:6" ht="16.5" thickBot="1">
      <c r="A17" s="3" t="s">
        <v>6</v>
      </c>
      <c r="B17" s="8">
        <f>SUM(B18:B21)</f>
        <v>0</v>
      </c>
      <c r="C17" s="18" t="s">
        <v>71</v>
      </c>
      <c r="D17" s="17">
        <f>$B$2*0.1</f>
        <v>0</v>
      </c>
      <c r="E17" s="16" t="s">
        <v>70</v>
      </c>
      <c r="F17" s="8">
        <f>$B$2*0.15</f>
        <v>0</v>
      </c>
    </row>
    <row r="18" spans="1:6" ht="15">
      <c r="A18" s="13" t="s">
        <v>51</v>
      </c>
      <c r="B18" s="26"/>
      <c r="C18" s="41" t="str">
        <f>IF(sub1&lt;D17,"Your Savings &amp; Investments are BELOW Suggested Ranges",IF(B17&gt;F17,"Your Savings &amp; Investments are ABOVE Suggested Ranges","Your Savings &amp; Investments are WITHIN Suggested Ranges"))</f>
        <v>Your Savings &amp; Investments are WITHIN Suggested Ranges</v>
      </c>
      <c r="D18" s="42"/>
      <c r="E18" s="42"/>
      <c r="F18" s="42"/>
    </row>
    <row r="19" spans="1:6" ht="15">
      <c r="A19" s="14" t="s">
        <v>7</v>
      </c>
      <c r="B19" s="24"/>
      <c r="C19" s="43"/>
      <c r="D19" s="44"/>
      <c r="E19" s="44"/>
      <c r="F19" s="44"/>
    </row>
    <row r="20" spans="1:6" ht="15">
      <c r="A20" s="14" t="s">
        <v>8</v>
      </c>
      <c r="B20" s="24"/>
      <c r="C20" s="43"/>
      <c r="D20" s="44"/>
      <c r="E20" s="44"/>
      <c r="F20" s="44"/>
    </row>
    <row r="21" spans="1:6" ht="15.75" thickBot="1">
      <c r="A21" s="15" t="s">
        <v>4</v>
      </c>
      <c r="B21" s="27"/>
      <c r="C21" s="45"/>
      <c r="D21" s="46"/>
      <c r="E21" s="46"/>
      <c r="F21" s="46"/>
    </row>
    <row r="22" spans="1:6" ht="16.5" thickBot="1">
      <c r="A22" s="4" t="s">
        <v>9</v>
      </c>
      <c r="B22" s="9">
        <f>SUM(B23:B26)</f>
        <v>0</v>
      </c>
      <c r="C22" s="18" t="s">
        <v>72</v>
      </c>
      <c r="D22" s="17">
        <f>$B$2*0.25</f>
        <v>0</v>
      </c>
      <c r="E22" s="16" t="s">
        <v>70</v>
      </c>
      <c r="F22" s="8">
        <f>$B$2*0.3</f>
        <v>0</v>
      </c>
    </row>
    <row r="23" spans="1:6" ht="15">
      <c r="A23" s="13" t="s">
        <v>10</v>
      </c>
      <c r="B23" s="26"/>
      <c r="C23" s="31" t="str">
        <f>IF(sub2&lt;D22,"Your Housing Expenses are BELOW Suggested Ranges",IF(B22&gt;F22,"Your Housing Expenses are ABOVE Suggested Ranges","Your Housing Expenses are WITHIN Suggested Ranges"))</f>
        <v>Your Housing Expenses are WITHIN Suggested Ranges</v>
      </c>
      <c r="D23" s="32"/>
      <c r="E23" s="32"/>
      <c r="F23" s="32"/>
    </row>
    <row r="24" spans="1:6" ht="15">
      <c r="A24" s="14" t="s">
        <v>11</v>
      </c>
      <c r="B24" s="24"/>
      <c r="C24" s="33"/>
      <c r="D24" s="34"/>
      <c r="E24" s="34"/>
      <c r="F24" s="34"/>
    </row>
    <row r="25" spans="1:6" ht="15">
      <c r="A25" s="14" t="s">
        <v>12</v>
      </c>
      <c r="B25" s="24"/>
      <c r="C25" s="33"/>
      <c r="D25" s="34"/>
      <c r="E25" s="34"/>
      <c r="F25" s="34"/>
    </row>
    <row r="26" spans="1:6" ht="15.75" thickBot="1">
      <c r="A26" s="15" t="s">
        <v>4</v>
      </c>
      <c r="B26" s="27"/>
      <c r="C26" s="36"/>
      <c r="D26" s="37"/>
      <c r="E26" s="37"/>
      <c r="F26" s="37"/>
    </row>
    <row r="27" spans="1:6" ht="16.5" thickBot="1">
      <c r="A27" s="4" t="s">
        <v>13</v>
      </c>
      <c r="B27" s="9">
        <f>SUM(B28:B33)</f>
        <v>0</v>
      </c>
      <c r="C27" s="18" t="s">
        <v>73</v>
      </c>
      <c r="D27" s="17">
        <f>$B$2*0.09</f>
        <v>0</v>
      </c>
      <c r="E27" s="16" t="s">
        <v>70</v>
      </c>
      <c r="F27" s="8">
        <f>$B$2*0.11</f>
        <v>0</v>
      </c>
    </row>
    <row r="28" spans="1:6" ht="15">
      <c r="A28" s="13" t="s">
        <v>14</v>
      </c>
      <c r="B28" s="26"/>
      <c r="C28" s="31" t="str">
        <f>IF(sub3&lt;D27,"Your Utilities Expenses are BELOW Suggested Ranges",IF(B27&gt;F27,"Your Utilities Expenses are ABOVE Suggested Ranges","Your Utilities Expenses are WITHIN Suggested Ranges"))</f>
        <v>Your Utilities Expenses are WITHIN Suggested Ranges</v>
      </c>
      <c r="D28" s="32"/>
      <c r="E28" s="32"/>
      <c r="F28" s="32"/>
    </row>
    <row r="29" spans="1:6" ht="15">
      <c r="A29" s="14" t="s">
        <v>15</v>
      </c>
      <c r="B29" s="24"/>
      <c r="C29" s="33"/>
      <c r="D29" s="34"/>
      <c r="E29" s="34"/>
      <c r="F29" s="34"/>
    </row>
    <row r="30" spans="1:6" ht="15">
      <c r="A30" s="14" t="s">
        <v>55</v>
      </c>
      <c r="B30" s="24"/>
      <c r="C30" s="33"/>
      <c r="D30" s="34"/>
      <c r="E30" s="34"/>
      <c r="F30" s="34"/>
    </row>
    <row r="31" spans="1:6" ht="15">
      <c r="A31" s="14" t="s">
        <v>16</v>
      </c>
      <c r="B31" s="24"/>
      <c r="C31" s="33"/>
      <c r="D31" s="35"/>
      <c r="E31" s="35"/>
      <c r="F31" s="35"/>
    </row>
    <row r="32" spans="1:6" ht="15">
      <c r="A32" s="14" t="s">
        <v>56</v>
      </c>
      <c r="B32" s="24"/>
      <c r="C32" s="33"/>
      <c r="D32" s="34"/>
      <c r="E32" s="34"/>
      <c r="F32" s="34"/>
    </row>
    <row r="33" spans="1:6" ht="15.75" thickBot="1">
      <c r="A33" s="15" t="s">
        <v>4</v>
      </c>
      <c r="B33" s="27"/>
      <c r="C33" s="36"/>
      <c r="D33" s="37"/>
      <c r="E33" s="37"/>
      <c r="F33" s="37"/>
    </row>
    <row r="34" spans="1:6" ht="16.5" thickBot="1">
      <c r="A34" s="4" t="s">
        <v>17</v>
      </c>
      <c r="B34" s="9">
        <f>SUM(B35:B36)</f>
        <v>0</v>
      </c>
      <c r="C34" s="18" t="s">
        <v>74</v>
      </c>
      <c r="D34" s="17">
        <f>$B$2*0.05</f>
        <v>0</v>
      </c>
      <c r="E34" s="16" t="s">
        <v>70</v>
      </c>
      <c r="F34" s="8">
        <f>$B$2*0.1</f>
        <v>0</v>
      </c>
    </row>
    <row r="35" spans="1:6" ht="15">
      <c r="A35" s="13" t="s">
        <v>18</v>
      </c>
      <c r="B35" s="26"/>
      <c r="C35" s="31" t="str">
        <f>IF(sub4&lt;D34,"Your Food Expenses are BELOW Suggested Ranges",IF(B34&gt;F34,"Your Food Expenses are ABOVE Suggested Ranges","Your Food Expenses are WITHIN Suggested Ranges"))</f>
        <v>Your Food Expenses are WITHIN Suggested Ranges</v>
      </c>
      <c r="D35" s="32"/>
      <c r="E35" s="32"/>
      <c r="F35" s="32"/>
    </row>
    <row r="36" spans="1:6" ht="15.75" thickBot="1">
      <c r="A36" s="15" t="s">
        <v>4</v>
      </c>
      <c r="B36" s="27"/>
      <c r="C36" s="36"/>
      <c r="D36" s="37"/>
      <c r="E36" s="37"/>
      <c r="F36" s="37"/>
    </row>
    <row r="37" spans="1:6" ht="16.5" thickBot="1">
      <c r="A37" s="4" t="s">
        <v>19</v>
      </c>
      <c r="B37" s="9">
        <f>SUM(B38:B43)</f>
        <v>0</v>
      </c>
      <c r="C37" s="18" t="s">
        <v>75</v>
      </c>
      <c r="D37" s="17">
        <f>$B$2*0.12</f>
        <v>0</v>
      </c>
      <c r="E37" s="16" t="s">
        <v>70</v>
      </c>
      <c r="F37" s="8">
        <f>$B$2*0.18</f>
        <v>0</v>
      </c>
    </row>
    <row r="38" spans="1:6" ht="15">
      <c r="A38" s="13" t="s">
        <v>20</v>
      </c>
      <c r="B38" s="26"/>
      <c r="C38" s="31" t="str">
        <f>IF(sub5&lt;D37,"Your Transportation Expenses are BELOW Suggested Ranges",IF(B37&gt;F37,"Your Transportation Expenses are ABOVE Suggested Ranges","Your Transportation Expenses are WITHIN Suggested Ranges"))</f>
        <v>Your Transportation Expenses are WITHIN Suggested Ranges</v>
      </c>
      <c r="D38" s="32"/>
      <c r="E38" s="32"/>
      <c r="F38" s="32"/>
    </row>
    <row r="39" spans="1:6" ht="15">
      <c r="A39" s="14" t="s">
        <v>21</v>
      </c>
      <c r="B39" s="24"/>
      <c r="C39" s="33"/>
      <c r="D39" s="34"/>
      <c r="E39" s="34"/>
      <c r="F39" s="34"/>
    </row>
    <row r="40" spans="1:6" ht="15">
      <c r="A40" s="14" t="s">
        <v>22</v>
      </c>
      <c r="B40" s="24"/>
      <c r="C40" s="33"/>
      <c r="D40" s="34"/>
      <c r="E40" s="34"/>
      <c r="F40" s="34"/>
    </row>
    <row r="41" spans="1:6" ht="15">
      <c r="A41" s="14" t="s">
        <v>23</v>
      </c>
      <c r="B41" s="24"/>
      <c r="C41" s="33"/>
      <c r="D41" s="35"/>
      <c r="E41" s="35"/>
      <c r="F41" s="35"/>
    </row>
    <row r="42" spans="1:6" ht="15">
      <c r="A42" s="14" t="s">
        <v>24</v>
      </c>
      <c r="B42" s="24"/>
      <c r="C42" s="33"/>
      <c r="D42" s="34"/>
      <c r="E42" s="34"/>
      <c r="F42" s="34"/>
    </row>
    <row r="43" spans="1:6" ht="15.75" thickBot="1">
      <c r="A43" s="15" t="s">
        <v>4</v>
      </c>
      <c r="B43" s="27"/>
      <c r="C43" s="36"/>
      <c r="D43" s="37"/>
      <c r="E43" s="37"/>
      <c r="F43" s="37"/>
    </row>
    <row r="44" spans="1:6" ht="16.5" thickBot="1">
      <c r="A44" s="4" t="s">
        <v>25</v>
      </c>
      <c r="B44" s="9">
        <f>SUM(B45:B47)</f>
        <v>0</v>
      </c>
      <c r="C44" s="18" t="s">
        <v>76</v>
      </c>
      <c r="D44" s="17">
        <f>$B$2*0.01</f>
        <v>0</v>
      </c>
      <c r="E44" s="16" t="s">
        <v>70</v>
      </c>
      <c r="F44" s="8">
        <f>$B$2*0.03</f>
        <v>0</v>
      </c>
    </row>
    <row r="45" spans="1:6" ht="15">
      <c r="A45" s="13" t="s">
        <v>26</v>
      </c>
      <c r="B45" s="26"/>
      <c r="C45" s="31" t="str">
        <f>IF(sub6&lt;D44,"Your Medical &amp; Dental Expenses are BELOW Suggested Ranges",IF(B44&gt;F44,"Your Medical &amp; Dental Expenses are ABOVE Suggested Ranges","Your Medical &amp; Dental Expenses are WITHIN Suggested Ranges"))</f>
        <v>Your Medical &amp; Dental Expenses are WITHIN Suggested Ranges</v>
      </c>
      <c r="D45" s="32"/>
      <c r="E45" s="32"/>
      <c r="F45" s="32"/>
    </row>
    <row r="46" spans="1:6" ht="15">
      <c r="A46" s="14" t="s">
        <v>27</v>
      </c>
      <c r="B46" s="24"/>
      <c r="C46" s="33"/>
      <c r="D46" s="35"/>
      <c r="E46" s="35"/>
      <c r="F46" s="35"/>
    </row>
    <row r="47" spans="1:6" ht="15.75" thickBot="1">
      <c r="A47" s="15" t="s">
        <v>4</v>
      </c>
      <c r="B47" s="27"/>
      <c r="C47" s="36"/>
      <c r="D47" s="37"/>
      <c r="E47" s="37"/>
      <c r="F47" s="37"/>
    </row>
    <row r="48" spans="1:6" ht="16.5" thickBot="1">
      <c r="A48" s="4" t="s">
        <v>28</v>
      </c>
      <c r="B48" s="9">
        <f>SUM(B49:B53)</f>
        <v>0</v>
      </c>
      <c r="C48" s="18" t="s">
        <v>77</v>
      </c>
      <c r="D48" s="17">
        <f>$B$2*0.05</f>
        <v>0</v>
      </c>
      <c r="E48" s="16" t="s">
        <v>70</v>
      </c>
      <c r="F48" s="8">
        <f>$B$2*0.08</f>
        <v>0</v>
      </c>
    </row>
    <row r="49" spans="1:6" ht="15">
      <c r="A49" s="13" t="s">
        <v>29</v>
      </c>
      <c r="B49" s="26"/>
      <c r="C49" s="31" t="str">
        <f>IF(sub7&lt;D48,"Your Insurance Expenses are BELOW Suggested Ranges",IF(B48&gt;F48,"Your Insurance Expenses are ABOVE Suggested Ranges","Your Insurance Expenses are WITHIN Suggested Ranges"))</f>
        <v>Your Insurance Expenses are WITHIN Suggested Ranges</v>
      </c>
      <c r="D49" s="32"/>
      <c r="E49" s="32"/>
      <c r="F49" s="32"/>
    </row>
    <row r="50" spans="1:6" ht="15">
      <c r="A50" s="14" t="s">
        <v>30</v>
      </c>
      <c r="B50" s="24"/>
      <c r="C50" s="33"/>
      <c r="D50" s="34"/>
      <c r="E50" s="34"/>
      <c r="F50" s="34"/>
    </row>
    <row r="51" spans="1:6" ht="15">
      <c r="A51" s="14" t="s">
        <v>31</v>
      </c>
      <c r="B51" s="24"/>
      <c r="C51" s="33"/>
      <c r="D51" s="34"/>
      <c r="E51" s="34"/>
      <c r="F51" s="34"/>
    </row>
    <row r="52" spans="1:6" ht="15">
      <c r="A52" s="14" t="s">
        <v>32</v>
      </c>
      <c r="B52" s="24"/>
      <c r="C52" s="33"/>
      <c r="D52" s="35"/>
      <c r="E52" s="35"/>
      <c r="F52" s="35"/>
    </row>
    <row r="53" spans="1:6" ht="15.75" thickBot="1">
      <c r="A53" s="15" t="s">
        <v>4</v>
      </c>
      <c r="B53" s="27"/>
      <c r="C53" s="36"/>
      <c r="D53" s="37"/>
      <c r="E53" s="37"/>
      <c r="F53" s="37"/>
    </row>
    <row r="54" spans="1:6" ht="16.5" thickBot="1">
      <c r="A54" s="4" t="s">
        <v>33</v>
      </c>
      <c r="B54" s="9">
        <f>SUM(B55:B60)</f>
        <v>0</v>
      </c>
      <c r="C54" s="18" t="s">
        <v>78</v>
      </c>
      <c r="D54" s="17">
        <f>$B$2*0</f>
        <v>0</v>
      </c>
      <c r="E54" s="16" t="s">
        <v>70</v>
      </c>
      <c r="F54" s="8">
        <f>$B$2*0.15</f>
        <v>0</v>
      </c>
    </row>
    <row r="55" spans="1:6" ht="15">
      <c r="A55" s="13" t="s">
        <v>34</v>
      </c>
      <c r="B55" s="26"/>
      <c r="C55" s="31" t="str">
        <f>IF(sub8&lt;D54,"Your Child Care Expenses are BELOW Suggested Ranges",IF(B54&gt;F54,"Your Child Care Expenses are ABOVE Suggested Ranges","Your Child Care Expenses are WITHIN Suggested Ranges"))</f>
        <v>Your Child Care Expenses are WITHIN Suggested Ranges</v>
      </c>
      <c r="D55" s="32"/>
      <c r="E55" s="32"/>
      <c r="F55" s="32"/>
    </row>
    <row r="56" spans="1:6" ht="15">
      <c r="A56" s="14" t="s">
        <v>35</v>
      </c>
      <c r="B56" s="24"/>
      <c r="C56" s="33"/>
      <c r="D56" s="34"/>
      <c r="E56" s="34"/>
      <c r="F56" s="34"/>
    </row>
    <row r="57" spans="1:6" ht="15">
      <c r="A57" s="14" t="s">
        <v>36</v>
      </c>
      <c r="B57" s="24"/>
      <c r="C57" s="33"/>
      <c r="D57" s="34"/>
      <c r="E57" s="34"/>
      <c r="F57" s="34"/>
    </row>
    <row r="58" spans="1:6" ht="15">
      <c r="A58" s="14" t="s">
        <v>37</v>
      </c>
      <c r="B58" s="24"/>
      <c r="C58" s="33"/>
      <c r="D58" s="35"/>
      <c r="E58" s="35"/>
      <c r="F58" s="35"/>
    </row>
    <row r="59" spans="1:6" ht="15">
      <c r="A59" s="14" t="s">
        <v>38</v>
      </c>
      <c r="B59" s="24"/>
      <c r="C59" s="33"/>
      <c r="D59" s="34"/>
      <c r="E59" s="34"/>
      <c r="F59" s="34"/>
    </row>
    <row r="60" spans="1:6" ht="15.75" thickBot="1">
      <c r="A60" s="15" t="s">
        <v>4</v>
      </c>
      <c r="B60" s="27"/>
      <c r="C60" s="36"/>
      <c r="D60" s="37"/>
      <c r="E60" s="37"/>
      <c r="F60" s="37"/>
    </row>
    <row r="61" spans="1:6" ht="16.5" thickBot="1">
      <c r="A61" s="4" t="s">
        <v>39</v>
      </c>
      <c r="B61" s="9">
        <f>SUM(A62:B67)</f>
        <v>0</v>
      </c>
      <c r="C61" s="18" t="s">
        <v>79</v>
      </c>
      <c r="D61" s="17">
        <f>$B$2*0.01</f>
        <v>0</v>
      </c>
      <c r="E61" s="16" t="s">
        <v>70</v>
      </c>
      <c r="F61" s="8">
        <f>$B$2*0.02</f>
        <v>0</v>
      </c>
    </row>
    <row r="62" spans="1:6" ht="15">
      <c r="A62" s="13" t="s">
        <v>57</v>
      </c>
      <c r="B62" s="26"/>
      <c r="C62" s="31" t="str">
        <f>IF(sub9&lt;D61,"Your Entertainment Expenses are BELOW Suggested Ranges",IF(B61&gt;F61,"Your Entertainment Expenses are ABOVE Suggested Ranges","Your Entertainment Expenses are WITHIN Suggested Ranges"))</f>
        <v>Your Entertainment Expenses are WITHIN Suggested Ranges</v>
      </c>
      <c r="D62" s="32"/>
      <c r="E62" s="32"/>
      <c r="F62" s="32"/>
    </row>
    <row r="63" spans="1:6" ht="15">
      <c r="A63" s="14" t="s">
        <v>58</v>
      </c>
      <c r="B63" s="24"/>
      <c r="C63" s="33"/>
      <c r="D63" s="35"/>
      <c r="E63" s="35"/>
      <c r="F63" s="35"/>
    </row>
    <row r="64" spans="1:6" ht="15">
      <c r="A64" s="14" t="s">
        <v>40</v>
      </c>
      <c r="B64" s="24"/>
      <c r="C64" s="33"/>
      <c r="D64" s="35"/>
      <c r="E64" s="35"/>
      <c r="F64" s="35"/>
    </row>
    <row r="65" spans="1:6" ht="15">
      <c r="A65" s="14" t="s">
        <v>59</v>
      </c>
      <c r="B65" s="24"/>
      <c r="C65" s="33"/>
      <c r="D65" s="34"/>
      <c r="E65" s="34"/>
      <c r="F65" s="34"/>
    </row>
    <row r="66" spans="1:6" ht="15">
      <c r="A66" s="14" t="s">
        <v>60</v>
      </c>
      <c r="B66" s="24"/>
      <c r="C66" s="33"/>
      <c r="D66" s="34"/>
      <c r="E66" s="34"/>
      <c r="F66" s="34"/>
    </row>
    <row r="67" spans="1:6" ht="15.75" thickBot="1">
      <c r="A67" s="15" t="s">
        <v>4</v>
      </c>
      <c r="B67" s="27"/>
      <c r="C67" s="36"/>
      <c r="D67" s="37"/>
      <c r="E67" s="37"/>
      <c r="F67" s="37"/>
    </row>
    <row r="68" spans="1:6" ht="16.5" thickBot="1">
      <c r="A68" s="4" t="s">
        <v>41</v>
      </c>
      <c r="B68" s="9">
        <f>SUM(B69:B72)</f>
        <v>0</v>
      </c>
      <c r="C68" s="18" t="s">
        <v>80</v>
      </c>
      <c r="D68" s="17">
        <f>$B$2*0.03</f>
        <v>0</v>
      </c>
      <c r="E68" s="16" t="s">
        <v>70</v>
      </c>
      <c r="F68" s="8">
        <f>$B$2*0.13</f>
        <v>0</v>
      </c>
    </row>
    <row r="69" spans="1:6" ht="15">
      <c r="A69" s="13" t="s">
        <v>61</v>
      </c>
      <c r="B69" s="21"/>
      <c r="C69" s="31" t="str">
        <f>IF(sub7&lt;D48,"Your Insurance Expenses are BELOW Suggested Ranges",IF(B48&gt;F48,"Your Insurance Expenses are ABOVE Suggested Ranges","Your Insurance Expenses are WITHIN Suggested Ranges"))</f>
        <v>Your Insurance Expenses are WITHIN Suggested Ranges</v>
      </c>
      <c r="D69" s="32"/>
      <c r="E69" s="32"/>
      <c r="F69" s="32"/>
    </row>
    <row r="70" spans="1:6" ht="15">
      <c r="A70" s="14" t="s">
        <v>62</v>
      </c>
      <c r="B70" s="28"/>
      <c r="C70" s="33"/>
      <c r="D70" s="35"/>
      <c r="E70" s="35"/>
      <c r="F70" s="35"/>
    </row>
    <row r="71" spans="1:6" ht="15">
      <c r="A71" s="14" t="s">
        <v>42</v>
      </c>
      <c r="B71" s="28"/>
      <c r="C71" s="33"/>
      <c r="D71" s="35"/>
      <c r="E71" s="35"/>
      <c r="F71" s="35"/>
    </row>
    <row r="72" spans="1:6" ht="15.75" thickBot="1">
      <c r="A72" s="15" t="s">
        <v>4</v>
      </c>
      <c r="B72" s="29"/>
      <c r="C72" s="36"/>
      <c r="D72" s="37"/>
      <c r="E72" s="37"/>
      <c r="F72" s="37"/>
    </row>
    <row r="73" spans="1:6" ht="16.5" thickBot="1">
      <c r="A73" s="4" t="s">
        <v>84</v>
      </c>
      <c r="B73" s="9">
        <f>SUM(B74:B78)</f>
        <v>0</v>
      </c>
      <c r="C73" s="18" t="s">
        <v>81</v>
      </c>
      <c r="D73" s="17">
        <f>$B$2*0.04</f>
        <v>0</v>
      </c>
      <c r="E73" s="16" t="s">
        <v>70</v>
      </c>
      <c r="F73" s="8">
        <f>$B$2*0.2</f>
        <v>0</v>
      </c>
    </row>
    <row r="74" spans="1:6" ht="15">
      <c r="A74" s="13" t="s">
        <v>43</v>
      </c>
      <c r="B74" s="26"/>
      <c r="C74" s="31" t="str">
        <f>IF(sub11&lt;D73,"Your Debt Repayment Expenses are BELOW Suggested Ranges",IF(B73&gt;F73,"Your Debt Repayment Expenses are ABOVE Suggested Ranges","Your Debt Repayment Expenses are WITHIN Suggested Ranges"))</f>
        <v>Your Debt Repayment Expenses are WITHIN Suggested Ranges</v>
      </c>
      <c r="D74" s="32"/>
      <c r="E74" s="32"/>
      <c r="F74" s="32"/>
    </row>
    <row r="75" spans="1:6" ht="15">
      <c r="A75" s="14" t="s">
        <v>44</v>
      </c>
      <c r="B75" s="24"/>
      <c r="C75" s="33"/>
      <c r="D75" s="35"/>
      <c r="E75" s="35"/>
      <c r="F75" s="35"/>
    </row>
    <row r="76" spans="1:6" ht="15">
      <c r="A76" s="14" t="s">
        <v>45</v>
      </c>
      <c r="B76" s="24"/>
      <c r="C76" s="33"/>
      <c r="D76" s="35"/>
      <c r="E76" s="35"/>
      <c r="F76" s="35"/>
    </row>
    <row r="77" spans="1:6" ht="15">
      <c r="A77" s="14" t="s">
        <v>46</v>
      </c>
      <c r="B77" s="24"/>
      <c r="C77" s="33"/>
      <c r="D77" s="34"/>
      <c r="E77" s="34"/>
      <c r="F77" s="34"/>
    </row>
    <row r="78" spans="1:6" ht="15.75" thickBot="1">
      <c r="A78" s="15" t="s">
        <v>4</v>
      </c>
      <c r="B78" s="27"/>
      <c r="C78" s="36"/>
      <c r="D78" s="37"/>
      <c r="E78" s="37"/>
      <c r="F78" s="37"/>
    </row>
    <row r="79" spans="1:6" ht="16.5" thickBot="1">
      <c r="A79" s="4" t="s">
        <v>47</v>
      </c>
      <c r="B79" s="9">
        <f>SUM(B80:B87)</f>
        <v>0</v>
      </c>
      <c r="C79" s="18" t="s">
        <v>82</v>
      </c>
      <c r="D79" s="17">
        <f>$B$2*0.04</f>
        <v>0</v>
      </c>
      <c r="E79" s="16" t="s">
        <v>70</v>
      </c>
      <c r="F79" s="8">
        <f>$B$2*0.07</f>
        <v>0</v>
      </c>
    </row>
    <row r="80" spans="1:6" ht="15">
      <c r="A80" s="13" t="s">
        <v>48</v>
      </c>
      <c r="B80" s="26"/>
      <c r="C80" s="31" t="str">
        <f>IF(sub12&lt;D79,"Your Miscellaneous Expenses are BELOW Suggested Ranges",IF(B79&gt;F79,"Your Miscellaneous Expenses are ABOVE Suggested Ranges","Your Miscellaneous Expenses are WITHIN Suggested Ranges"))</f>
        <v>Your Miscellaneous Expenses are WITHIN Suggested Ranges</v>
      </c>
      <c r="D80" s="32"/>
      <c r="E80" s="32"/>
      <c r="F80" s="32"/>
    </row>
    <row r="81" spans="1:6" ht="15">
      <c r="A81" s="14" t="s">
        <v>63</v>
      </c>
      <c r="B81" s="24"/>
      <c r="C81" s="33"/>
      <c r="D81" s="34"/>
      <c r="E81" s="34"/>
      <c r="F81" s="34"/>
    </row>
    <row r="82" spans="1:6" ht="15">
      <c r="A82" s="14" t="s">
        <v>64</v>
      </c>
      <c r="B82" s="24"/>
      <c r="C82" s="33"/>
      <c r="D82" s="34"/>
      <c r="E82" s="34"/>
      <c r="F82" s="34"/>
    </row>
    <row r="83" spans="1:6" ht="15">
      <c r="A83" s="14" t="s">
        <v>49</v>
      </c>
      <c r="B83" s="24"/>
      <c r="C83" s="33"/>
      <c r="D83" s="35"/>
      <c r="E83" s="35"/>
      <c r="F83" s="35"/>
    </row>
    <row r="84" spans="1:6" ht="15">
      <c r="A84" s="14" t="s">
        <v>65</v>
      </c>
      <c r="B84" s="24"/>
      <c r="C84" s="33"/>
      <c r="D84" s="34"/>
      <c r="E84" s="34"/>
      <c r="F84" s="34"/>
    </row>
    <row r="85" spans="1:6" ht="15">
      <c r="A85" s="14" t="s">
        <v>66</v>
      </c>
      <c r="B85" s="24"/>
      <c r="C85" s="33"/>
      <c r="D85" s="35"/>
      <c r="E85" s="35"/>
      <c r="F85" s="35"/>
    </row>
    <row r="86" spans="1:6" ht="15">
      <c r="A86" s="14" t="s">
        <v>50</v>
      </c>
      <c r="B86" s="24"/>
      <c r="C86" s="33"/>
      <c r="D86" s="34"/>
      <c r="E86" s="34"/>
      <c r="F86" s="34"/>
    </row>
    <row r="87" spans="1:6" ht="15.75" thickBot="1">
      <c r="A87" s="15" t="s">
        <v>4</v>
      </c>
      <c r="B87" s="27"/>
      <c r="C87" s="33"/>
      <c r="D87" s="34"/>
      <c r="E87" s="34"/>
      <c r="F87" s="34"/>
    </row>
    <row r="88" ht="12.75" hidden="1"/>
    <row r="89" ht="12.75" hidden="1"/>
    <row r="90" ht="12.75" hidden="1"/>
    <row r="91" ht="12.75" hidden="1"/>
    <row r="92" ht="12.75" hidden="1"/>
    <row r="93" ht="12.75" hidden="1"/>
    <row r="94" ht="12.75" hidden="1"/>
    <row r="95" ht="12.75" hidden="1"/>
    <row r="96" ht="12.75" hidden="1"/>
    <row r="97" ht="12.75" hidden="1"/>
    <row r="98" ht="12.75" hidden="1"/>
    <row r="99" ht="12.75" hidden="1"/>
  </sheetData>
  <sheetProtection sheet="1" objects="1" scenarios="1"/>
  <mergeCells count="19">
    <mergeCell ref="A1:B1"/>
    <mergeCell ref="A15:B15"/>
    <mergeCell ref="C80:F87"/>
    <mergeCell ref="C45:F47"/>
    <mergeCell ref="C49:F53"/>
    <mergeCell ref="C74:F78"/>
    <mergeCell ref="C69:F72"/>
    <mergeCell ref="C62:F67"/>
    <mergeCell ref="C55:F60"/>
    <mergeCell ref="C16:F16"/>
    <mergeCell ref="A6:B6"/>
    <mergeCell ref="C2:F14"/>
    <mergeCell ref="C18:F21"/>
    <mergeCell ref="C23:F26"/>
    <mergeCell ref="A5:B5"/>
    <mergeCell ref="C1:F1"/>
    <mergeCell ref="C28:F33"/>
    <mergeCell ref="C35:F36"/>
    <mergeCell ref="C38:F43"/>
  </mergeCells>
  <printOptions/>
  <pageMargins left="0.75" right="0.75" top="1" bottom="1" header="0.5" footer="0.5"/>
  <pageSetup orientation="landscape" r:id="rId1"/>
  <headerFooter alignWithMargins="0">
    <oddFooter>&amp;LDC6013
REV:1
02.17.06
&amp;CUNCONTROLLED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Debt Reduction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Calculator</dc:title>
  <dc:subject/>
  <dc:creator>Todd Christensen</dc:creator>
  <cp:keywords/>
  <dc:description/>
  <cp:lastModifiedBy>lburkeellet</cp:lastModifiedBy>
  <cp:lastPrinted>2005-07-07T18:08:14Z</cp:lastPrinted>
  <dcterms:created xsi:type="dcterms:W3CDTF">2005-04-04T17:40:19Z</dcterms:created>
  <dcterms:modified xsi:type="dcterms:W3CDTF">2006-06-28T22:53:39Z</dcterms:modified>
  <cp:category/>
  <cp:version/>
  <cp:contentType/>
  <cp:contentStatus/>
</cp:coreProperties>
</file>