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'Sheet1'!$A$1:$E$33</definedName>
  </definedNames>
  <calcPr fullCalcOnLoad="1"/>
</workbook>
</file>

<file path=xl/sharedStrings.xml><?xml version="1.0" encoding="utf-8"?>
<sst xmlns="http://schemas.openxmlformats.org/spreadsheetml/2006/main" count="55" uniqueCount="39">
  <si>
    <t>tables per sq ft</t>
  </si>
  <si>
    <t>seats per sq ft</t>
  </si>
  <si>
    <t>Capacity Factor</t>
  </si>
  <si>
    <t>Revenue</t>
  </si>
  <si>
    <t>Project Cost</t>
  </si>
  <si>
    <t>Your Patio</t>
  </si>
  <si>
    <t>Total Project Cost</t>
  </si>
  <si>
    <t xml:space="preserve"> </t>
  </si>
  <si>
    <t>example #1</t>
  </si>
  <si>
    <t>example #2</t>
  </si>
  <si>
    <t>Return On Investment Timetable</t>
  </si>
  <si>
    <t>change?</t>
  </si>
  <si>
    <t>input→</t>
  </si>
  <si>
    <r>
      <t>7.</t>
    </r>
    <r>
      <rPr>
        <sz val="12"/>
        <color indexed="8"/>
        <rFont val="Arial"/>
        <family val="2"/>
      </rPr>
      <t xml:space="preserve"> Hours of operation per day</t>
    </r>
  </si>
  <si>
    <r>
      <t xml:space="preserve">2. </t>
    </r>
    <r>
      <rPr>
        <sz val="12"/>
        <color indexed="8"/>
        <rFont val="Arial"/>
        <family val="2"/>
      </rPr>
      <t>Enter your patio or deck length (measure to the closest foot)</t>
    </r>
  </si>
  <si>
    <r>
      <t xml:space="preserve">1. </t>
    </r>
    <r>
      <rPr>
        <sz val="12"/>
        <color indexed="8"/>
        <rFont val="Arial"/>
        <family val="2"/>
      </rPr>
      <t>Enter your patio or deck width (measure to the closest foot)</t>
    </r>
  </si>
  <si>
    <r>
      <t>3.</t>
    </r>
    <r>
      <rPr>
        <sz val="12"/>
        <color indexed="8"/>
        <rFont val="Arial"/>
        <family val="2"/>
      </rPr>
      <t xml:space="preserve"> Number of seats per table</t>
    </r>
  </si>
  <si>
    <r>
      <t>4.</t>
    </r>
    <r>
      <rPr>
        <sz val="12"/>
        <color indexed="8"/>
        <rFont val="Arial"/>
        <family val="2"/>
      </rPr>
      <t xml:space="preserve"> Average seats occupied per table</t>
    </r>
  </si>
  <si>
    <r>
      <t>6.</t>
    </r>
    <r>
      <rPr>
        <sz val="12"/>
        <color indexed="8"/>
        <rFont val="Arial"/>
        <family val="2"/>
      </rPr>
      <t xml:space="preserve"> Profit Margin per seat</t>
    </r>
  </si>
  <si>
    <r>
      <t>8.</t>
    </r>
    <r>
      <rPr>
        <sz val="12"/>
        <color indexed="8"/>
        <rFont val="Arial"/>
        <family val="2"/>
      </rPr>
      <t xml:space="preserve"> Number of times per hour table is occupied</t>
    </r>
  </si>
  <si>
    <r>
      <t>5.</t>
    </r>
    <r>
      <rPr>
        <sz val="12"/>
        <color indexed="8"/>
        <rFont val="Arial"/>
        <family val="2"/>
      </rPr>
      <t xml:space="preserve"> Average Gross Revenue </t>
    </r>
    <r>
      <rPr>
        <b/>
        <i/>
        <sz val="12"/>
        <color indexed="8"/>
        <rFont val="Arial"/>
        <family val="2"/>
      </rPr>
      <t>per seat</t>
    </r>
  </si>
  <si>
    <t xml:space="preserve">    Average Net Revenue per seat</t>
  </si>
  <si>
    <t xml:space="preserve">    Calculated number of tables figured at 49 sq ft / table </t>
  </si>
  <si>
    <t xml:space="preserve">    Calculated Total Patio Area Size (sq ft)</t>
  </si>
  <si>
    <t xml:space="preserve">    Gross Revenue per day</t>
  </si>
  <si>
    <t xml:space="preserve">    Net Revenue per day</t>
  </si>
  <si>
    <t xml:space="preserve">    Number of inclement days to breakeven</t>
  </si>
  <si>
    <t xml:space="preserve">       Years to breakeven</t>
  </si>
  <si>
    <t xml:space="preserve">    Total Enclosure cost per square foot</t>
  </si>
  <si>
    <t>Added Revenue &amp; Return on Investment Calculator for Outdoor Cafes'</t>
  </si>
  <si>
    <t>with a Roll-A-Cover Retractable Sunroom during Inclement Weather</t>
  </si>
  <si>
    <r>
      <t>9.</t>
    </r>
    <r>
      <rPr>
        <sz val="12"/>
        <color indexed="8"/>
        <rFont val="Arial"/>
        <family val="2"/>
      </rPr>
      <t xml:space="preserve"> Enter the # of inclement days per year that your patio is unusable</t>
    </r>
  </si>
  <si>
    <r>
      <t xml:space="preserve">10. </t>
    </r>
    <r>
      <rPr>
        <sz val="12"/>
        <color indexed="8"/>
        <rFont val="Arial"/>
        <family val="2"/>
      </rPr>
      <t>Enter your projected added days of use in spring and fall</t>
    </r>
  </si>
  <si>
    <t xml:space="preserve">    Approximate Material Cost of Enclosure only</t>
  </si>
  <si>
    <t xml:space="preserve">    Approximate Installation of Enclosure ( $2,400. min.)  </t>
  </si>
  <si>
    <t xml:space="preserve">    Approximate Shipping Handling &amp; Delivery Charges ( $1,000. min.)</t>
  </si>
  <si>
    <t>Existing patio dining area</t>
  </si>
  <si>
    <r>
      <t xml:space="preserve">    Total Added </t>
    </r>
    <r>
      <rPr>
        <b/>
        <i/>
        <sz val="12"/>
        <color indexed="8"/>
        <rFont val="Comic Sans MS"/>
        <family val="4"/>
      </rPr>
      <t>Net</t>
    </r>
    <r>
      <rPr>
        <b/>
        <i/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 xml:space="preserve">Revenue for your indoor/outdoor patio </t>
    </r>
  </si>
  <si>
    <r>
      <t xml:space="preserve">    Total Added </t>
    </r>
    <r>
      <rPr>
        <b/>
        <i/>
        <sz val="12"/>
        <color indexed="8"/>
        <rFont val="Comic Sans MS"/>
        <family val="4"/>
      </rPr>
      <t>Gross</t>
    </r>
    <r>
      <rPr>
        <b/>
        <sz val="12"/>
        <color indexed="8"/>
        <rFont val="Arial"/>
        <family val="2"/>
      </rPr>
      <t xml:space="preserve"> Revenue for your indoor/outdoor patio 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</si>
</sst>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_(&quot;$&quot;* #,##0.000_);_(&quot;$&quot;* \(#,##0.000\);_(&quot;$&quot;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0.00000000"/>
  </numFmts>
  <fonts count="17">
    <font>
      <sz val="10"/>
      <name val="Arial"/>
      <family val="0"/>
    </font>
    <font>
      <sz val="8"/>
      <name val="Arial"/>
      <family val="0"/>
    </font>
    <font>
      <sz val="18"/>
      <name val="Arial"/>
      <family val="2"/>
    </font>
    <font>
      <sz val="18"/>
      <color indexed="8"/>
      <name val="Arial"/>
      <family val="2"/>
    </font>
    <font>
      <sz val="24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i/>
      <sz val="18"/>
      <name val="Arial"/>
      <family val="2"/>
    </font>
    <font>
      <i/>
      <sz val="14"/>
      <name val="Arial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b/>
      <i/>
      <sz val="12"/>
      <color indexed="8"/>
      <name val="Comic Sans MS"/>
      <family val="4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169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69" fontId="10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2" borderId="1" xfId="0" applyFont="1" applyFill="1" applyBorder="1" applyAlignment="1" applyProtection="1">
      <alignment/>
      <protection locked="0"/>
    </xf>
    <xf numFmtId="44" fontId="10" fillId="2" borderId="1" xfId="17" applyFont="1" applyFill="1" applyBorder="1" applyAlignment="1" applyProtection="1">
      <alignment/>
      <protection locked="0"/>
    </xf>
    <xf numFmtId="0" fontId="10" fillId="2" borderId="2" xfId="0" applyFont="1" applyFill="1" applyBorder="1" applyAlignment="1" applyProtection="1">
      <alignment/>
      <protection locked="0"/>
    </xf>
    <xf numFmtId="9" fontId="10" fillId="2" borderId="1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7" fillId="0" borderId="3" xfId="0" applyFont="1" applyBorder="1" applyAlignment="1" applyProtection="1">
      <alignment horizontal="right"/>
      <protection/>
    </xf>
    <xf numFmtId="0" fontId="11" fillId="0" borderId="4" xfId="0" applyFont="1" applyBorder="1" applyAlignment="1" applyProtection="1">
      <alignment horizontal="center"/>
      <protection/>
    </xf>
    <xf numFmtId="0" fontId="11" fillId="0" borderId="5" xfId="0" applyFont="1" applyBorder="1" applyAlignment="1" applyProtection="1">
      <alignment horizontal="center"/>
      <protection/>
    </xf>
    <xf numFmtId="0" fontId="11" fillId="0" borderId="6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13" fillId="0" borderId="7" xfId="0" applyFont="1" applyFill="1" applyBorder="1" applyAlignment="1" applyProtection="1">
      <alignment/>
      <protection/>
    </xf>
    <xf numFmtId="0" fontId="10" fillId="3" borderId="7" xfId="0" applyFont="1" applyFill="1" applyBorder="1" applyAlignment="1" applyProtection="1">
      <alignment/>
      <protection/>
    </xf>
    <xf numFmtId="0" fontId="10" fillId="3" borderId="8" xfId="0" applyFont="1" applyFill="1" applyBorder="1" applyAlignment="1" applyProtection="1">
      <alignment/>
      <protection/>
    </xf>
    <xf numFmtId="0" fontId="10" fillId="2" borderId="1" xfId="0" applyFont="1" applyFill="1" applyBorder="1" applyAlignment="1" applyProtection="1">
      <alignment horizontal="center"/>
      <protection/>
    </xf>
    <xf numFmtId="0" fontId="13" fillId="0" borderId="9" xfId="0" applyFont="1" applyFill="1" applyBorder="1" applyAlignment="1" applyProtection="1">
      <alignment/>
      <protection/>
    </xf>
    <xf numFmtId="0" fontId="10" fillId="3" borderId="9" xfId="0" applyFont="1" applyFill="1" applyBorder="1" applyAlignment="1" applyProtection="1">
      <alignment/>
      <protection/>
    </xf>
    <xf numFmtId="0" fontId="10" fillId="3" borderId="10" xfId="0" applyFont="1" applyFill="1" applyBorder="1" applyAlignment="1" applyProtection="1">
      <alignment/>
      <protection/>
    </xf>
    <xf numFmtId="0" fontId="10" fillId="0" borderId="9" xfId="0" applyFont="1" applyFill="1" applyBorder="1" applyAlignment="1" applyProtection="1">
      <alignment/>
      <protection/>
    </xf>
    <xf numFmtId="0" fontId="10" fillId="3" borderId="7" xfId="0" applyFont="1" applyFill="1" applyBorder="1" applyAlignment="1" applyProtection="1">
      <alignment horizontal="center"/>
      <protection/>
    </xf>
    <xf numFmtId="1" fontId="10" fillId="3" borderId="9" xfId="0" applyNumberFormat="1" applyFont="1" applyFill="1" applyBorder="1" applyAlignment="1" applyProtection="1">
      <alignment/>
      <protection/>
    </xf>
    <xf numFmtId="1" fontId="10" fillId="3" borderId="11" xfId="0" applyNumberFormat="1" applyFont="1" applyFill="1" applyBorder="1" applyAlignment="1" applyProtection="1">
      <alignment horizontal="center"/>
      <protection/>
    </xf>
    <xf numFmtId="1" fontId="10" fillId="3" borderId="11" xfId="0" applyNumberFormat="1" applyFont="1" applyFill="1" applyBorder="1" applyAlignment="1" applyProtection="1">
      <alignment/>
      <protection/>
    </xf>
    <xf numFmtId="168" fontId="10" fillId="4" borderId="9" xfId="0" applyNumberFormat="1" applyFont="1" applyFill="1" applyBorder="1" applyAlignment="1" applyProtection="1">
      <alignment/>
      <protection/>
    </xf>
    <xf numFmtId="168" fontId="10" fillId="4" borderId="9" xfId="0" applyNumberFormat="1" applyFont="1" applyFill="1" applyBorder="1" applyAlignment="1" applyProtection="1">
      <alignment horizontal="center"/>
      <protection/>
    </xf>
    <xf numFmtId="168" fontId="10" fillId="4" borderId="11" xfId="0" applyNumberFormat="1" applyFont="1" applyFill="1" applyBorder="1" applyAlignment="1" applyProtection="1">
      <alignment horizontal="center"/>
      <protection/>
    </xf>
    <xf numFmtId="168" fontId="10" fillId="4" borderId="11" xfId="0" applyNumberFormat="1" applyFont="1" applyFill="1" applyBorder="1" applyAlignment="1" applyProtection="1">
      <alignment/>
      <protection/>
    </xf>
    <xf numFmtId="1" fontId="10" fillId="3" borderId="10" xfId="0" applyNumberFormat="1" applyFont="1" applyFill="1" applyBorder="1" applyAlignment="1" applyProtection="1">
      <alignment/>
      <protection/>
    </xf>
    <xf numFmtId="169" fontId="10" fillId="2" borderId="1" xfId="0" applyNumberFormat="1" applyFont="1" applyFill="1" applyBorder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44" fontId="10" fillId="3" borderId="9" xfId="17" applyFont="1" applyFill="1" applyBorder="1" applyAlignment="1" applyProtection="1">
      <alignment/>
      <protection/>
    </xf>
    <xf numFmtId="44" fontId="10" fillId="3" borderId="10" xfId="17" applyFont="1" applyFill="1" applyBorder="1" applyAlignment="1" applyProtection="1">
      <alignment/>
      <protection/>
    </xf>
    <xf numFmtId="44" fontId="10" fillId="2" borderId="1" xfId="17" applyFont="1" applyFill="1" applyBorder="1" applyAlignment="1" applyProtection="1">
      <alignment horizontal="center"/>
      <protection/>
    </xf>
    <xf numFmtId="9" fontId="10" fillId="3" borderId="9" xfId="0" applyNumberFormat="1" applyFont="1" applyFill="1" applyBorder="1" applyAlignment="1" applyProtection="1">
      <alignment/>
      <protection/>
    </xf>
    <xf numFmtId="9" fontId="10" fillId="3" borderId="10" xfId="0" applyNumberFormat="1" applyFont="1" applyFill="1" applyBorder="1" applyAlignment="1" applyProtection="1">
      <alignment/>
      <protection/>
    </xf>
    <xf numFmtId="9" fontId="10" fillId="2" borderId="1" xfId="0" applyNumberFormat="1" applyFont="1" applyFill="1" applyBorder="1" applyAlignment="1" applyProtection="1">
      <alignment horizontal="center"/>
      <protection/>
    </xf>
    <xf numFmtId="44" fontId="10" fillId="3" borderId="9" xfId="0" applyNumberFormat="1" applyFont="1" applyFill="1" applyBorder="1" applyAlignment="1" applyProtection="1">
      <alignment/>
      <protection/>
    </xf>
    <xf numFmtId="44" fontId="10" fillId="3" borderId="7" xfId="0" applyNumberFormat="1" applyFont="1" applyFill="1" applyBorder="1" applyAlignment="1" applyProtection="1">
      <alignment horizontal="center"/>
      <protection/>
    </xf>
    <xf numFmtId="44" fontId="10" fillId="3" borderId="7" xfId="0" applyNumberFormat="1" applyFont="1" applyFill="1" applyBorder="1" applyAlignment="1" applyProtection="1">
      <alignment/>
      <protection/>
    </xf>
    <xf numFmtId="0" fontId="10" fillId="2" borderId="2" xfId="0" applyFont="1" applyFill="1" applyBorder="1" applyAlignment="1" applyProtection="1">
      <alignment horizontal="center"/>
      <protection/>
    </xf>
    <xf numFmtId="44" fontId="10" fillId="3" borderId="9" xfId="0" applyNumberFormat="1" applyFont="1" applyFill="1" applyBorder="1" applyAlignment="1" applyProtection="1">
      <alignment horizontal="center"/>
      <protection/>
    </xf>
    <xf numFmtId="6" fontId="10" fillId="3" borderId="9" xfId="0" applyNumberFormat="1" applyFont="1" applyFill="1" applyBorder="1" applyAlignment="1" applyProtection="1">
      <alignment/>
      <protection/>
    </xf>
    <xf numFmtId="6" fontId="10" fillId="3" borderId="9" xfId="0" applyNumberFormat="1" applyFont="1" applyFill="1" applyBorder="1" applyAlignment="1" applyProtection="1">
      <alignment horizontal="center"/>
      <protection/>
    </xf>
    <xf numFmtId="172" fontId="10" fillId="3" borderId="9" xfId="17" applyNumberFormat="1" applyFont="1" applyFill="1" applyBorder="1" applyAlignment="1" applyProtection="1">
      <alignment/>
      <protection/>
    </xf>
    <xf numFmtId="172" fontId="10" fillId="3" borderId="9" xfId="17" applyNumberFormat="1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right"/>
      <protection/>
    </xf>
    <xf numFmtId="6" fontId="10" fillId="3" borderId="11" xfId="0" applyNumberFormat="1" applyFont="1" applyFill="1" applyBorder="1" applyAlignment="1" applyProtection="1">
      <alignment/>
      <protection/>
    </xf>
    <xf numFmtId="6" fontId="10" fillId="3" borderId="11" xfId="0" applyNumberFormat="1" applyFont="1" applyFill="1" applyBorder="1" applyAlignment="1" applyProtection="1">
      <alignment horizontal="center"/>
      <protection/>
    </xf>
    <xf numFmtId="0" fontId="10" fillId="0" borderId="11" xfId="0" applyFont="1" applyFill="1" applyBorder="1" applyAlignment="1" applyProtection="1">
      <alignment/>
      <protection/>
    </xf>
    <xf numFmtId="0" fontId="10" fillId="0" borderId="12" xfId="0" applyFont="1" applyFill="1" applyBorder="1" applyAlignment="1" applyProtection="1">
      <alignment/>
      <protection/>
    </xf>
    <xf numFmtId="169" fontId="10" fillId="3" borderId="7" xfId="0" applyNumberFormat="1" applyFont="1" applyFill="1" applyBorder="1" applyAlignment="1" applyProtection="1">
      <alignment/>
      <protection/>
    </xf>
    <xf numFmtId="0" fontId="13" fillId="0" borderId="13" xfId="0" applyFont="1" applyFill="1" applyBorder="1" applyAlignment="1" applyProtection="1">
      <alignment/>
      <protection/>
    </xf>
    <xf numFmtId="169" fontId="10" fillId="3" borderId="9" xfId="0" applyNumberFormat="1" applyFont="1" applyFill="1" applyBorder="1" applyAlignment="1" applyProtection="1">
      <alignment/>
      <protection/>
    </xf>
    <xf numFmtId="169" fontId="10" fillId="3" borderId="10" xfId="0" applyNumberFormat="1" applyFont="1" applyFill="1" applyBorder="1" applyAlignment="1" applyProtection="1">
      <alignment/>
      <protection/>
    </xf>
    <xf numFmtId="0" fontId="13" fillId="0" borderId="14" xfId="0" applyFont="1" applyFill="1" applyBorder="1" applyAlignment="1" applyProtection="1">
      <alignment/>
      <protection/>
    </xf>
    <xf numFmtId="44" fontId="10" fillId="3" borderId="11" xfId="17" applyFont="1" applyFill="1" applyBorder="1" applyAlignment="1" applyProtection="1">
      <alignment/>
      <protection/>
    </xf>
    <xf numFmtId="44" fontId="10" fillId="0" borderId="0" xfId="17" applyFont="1" applyFill="1" applyBorder="1" applyAlignment="1" applyProtection="1">
      <alignment/>
      <protection/>
    </xf>
    <xf numFmtId="0" fontId="11" fillId="0" borderId="15" xfId="0" applyFont="1" applyFill="1" applyBorder="1" applyAlignment="1" applyProtection="1">
      <alignment horizontal="right"/>
      <protection/>
    </xf>
    <xf numFmtId="2" fontId="10" fillId="3" borderId="4" xfId="0" applyNumberFormat="1" applyFont="1" applyFill="1" applyBorder="1" applyAlignment="1" applyProtection="1">
      <alignment/>
      <protection/>
    </xf>
    <xf numFmtId="2" fontId="10" fillId="3" borderId="16" xfId="0" applyNumberFormat="1" applyFont="1" applyFill="1" applyBorder="1" applyAlignment="1" applyProtection="1">
      <alignment horizontal="center"/>
      <protection/>
    </xf>
    <xf numFmtId="2" fontId="10" fillId="3" borderId="17" xfId="0" applyNumberFormat="1" applyFont="1" applyFill="1" applyBorder="1" applyAlignment="1" applyProtection="1">
      <alignment/>
      <protection/>
    </xf>
    <xf numFmtId="0" fontId="12" fillId="2" borderId="1" xfId="0" applyFont="1" applyFill="1" applyBorder="1" applyAlignment="1" applyProtection="1">
      <alignment/>
      <protection locked="0"/>
    </xf>
    <xf numFmtId="1" fontId="10" fillId="2" borderId="1" xfId="0" applyNumberFormat="1" applyFont="1" applyFill="1" applyBorder="1" applyAlignment="1" applyProtection="1">
      <alignment/>
      <protection locked="0"/>
    </xf>
    <xf numFmtId="169" fontId="10" fillId="2" borderId="1" xfId="0" applyNumberFormat="1" applyFont="1" applyFill="1" applyBorder="1" applyAlignment="1" applyProtection="1">
      <alignment/>
      <protection locked="0"/>
    </xf>
    <xf numFmtId="169" fontId="10" fillId="3" borderId="18" xfId="0" applyNumberFormat="1" applyFont="1" applyFill="1" applyBorder="1" applyAlignment="1" applyProtection="1">
      <alignment/>
      <protection/>
    </xf>
    <xf numFmtId="169" fontId="10" fillId="3" borderId="19" xfId="0" applyNumberFormat="1" applyFont="1" applyFill="1" applyBorder="1" applyAlignment="1" applyProtection="1">
      <alignment horizontal="center"/>
      <protection/>
    </xf>
    <xf numFmtId="44" fontId="10" fillId="3" borderId="7" xfId="17" applyFont="1" applyFill="1" applyBorder="1" applyAlignment="1" applyProtection="1">
      <alignment/>
      <protection/>
    </xf>
    <xf numFmtId="0" fontId="7" fillId="0" borderId="9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14" fillId="5" borderId="20" xfId="0" applyFont="1" applyFill="1" applyBorder="1" applyAlignment="1" applyProtection="1">
      <alignment horizontal="center"/>
      <protection/>
    </xf>
    <xf numFmtId="0" fontId="6" fillId="5" borderId="21" xfId="0" applyFont="1" applyFill="1" applyBorder="1" applyAlignment="1" applyProtection="1">
      <alignment horizontal="center"/>
      <protection/>
    </xf>
    <xf numFmtId="0" fontId="6" fillId="5" borderId="22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13" fillId="0" borderId="23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3" fillId="0" borderId="24" xfId="0" applyFont="1" applyFill="1" applyBorder="1" applyAlignment="1" applyProtection="1">
      <alignment horizontal="center"/>
      <protection/>
    </xf>
    <xf numFmtId="0" fontId="15" fillId="5" borderId="25" xfId="0" applyFont="1" applyFill="1" applyBorder="1" applyAlignment="1" applyProtection="1">
      <alignment horizontal="center"/>
      <protection/>
    </xf>
    <xf numFmtId="0" fontId="4" fillId="5" borderId="26" xfId="0" applyFont="1" applyFill="1" applyBorder="1" applyAlignment="1" applyProtection="1">
      <alignment horizontal="center"/>
      <protection/>
    </xf>
    <xf numFmtId="0" fontId="4" fillId="5" borderId="27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="75" zoomScaleNormal="75" workbookViewId="0" topLeftCell="A1">
      <selection activeCell="E29" sqref="E29"/>
    </sheetView>
  </sheetViews>
  <sheetFormatPr defaultColWidth="9.140625" defaultRowHeight="12.75"/>
  <cols>
    <col min="1" max="1" width="72.140625" style="1" customWidth="1"/>
    <col min="2" max="3" width="15.7109375" style="1" customWidth="1"/>
    <col min="4" max="4" width="9.8515625" style="6" customWidth="1"/>
    <col min="5" max="5" width="17.00390625" style="1" customWidth="1"/>
    <col min="6" max="16384" width="9.140625" style="1" customWidth="1"/>
  </cols>
  <sheetData>
    <row r="1" spans="1:5" s="11" customFormat="1" ht="27.75" customHeight="1">
      <c r="A1" s="76" t="s">
        <v>29</v>
      </c>
      <c r="B1" s="77"/>
      <c r="C1" s="77"/>
      <c r="D1" s="77"/>
      <c r="E1" s="78"/>
    </row>
    <row r="2" spans="1:5" s="11" customFormat="1" ht="27.75" customHeight="1" thickBot="1">
      <c r="A2" s="83" t="s">
        <v>30</v>
      </c>
      <c r="B2" s="84"/>
      <c r="C2" s="84"/>
      <c r="D2" s="84"/>
      <c r="E2" s="85"/>
    </row>
    <row r="3" spans="1:5" s="17" customFormat="1" ht="24" thickBot="1">
      <c r="A3" s="13" t="s">
        <v>36</v>
      </c>
      <c r="B3" s="14" t="s">
        <v>8</v>
      </c>
      <c r="C3" s="14" t="s">
        <v>9</v>
      </c>
      <c r="D3" s="15"/>
      <c r="E3" s="16" t="s">
        <v>5</v>
      </c>
    </row>
    <row r="4" spans="1:5" s="12" customFormat="1" ht="18.75" thickBot="1">
      <c r="A4" s="18" t="s">
        <v>15</v>
      </c>
      <c r="B4" s="19">
        <v>10</v>
      </c>
      <c r="C4" s="20">
        <v>12</v>
      </c>
      <c r="D4" s="21" t="s">
        <v>12</v>
      </c>
      <c r="E4" s="68">
        <v>0</v>
      </c>
    </row>
    <row r="5" spans="1:5" s="12" customFormat="1" ht="18.75" thickBot="1">
      <c r="A5" s="22" t="s">
        <v>14</v>
      </c>
      <c r="B5" s="23">
        <v>20</v>
      </c>
      <c r="C5" s="24">
        <v>48</v>
      </c>
      <c r="D5" s="21" t="s">
        <v>12</v>
      </c>
      <c r="E5" s="7">
        <v>0</v>
      </c>
    </row>
    <row r="6" spans="1:5" s="12" customFormat="1" ht="18">
      <c r="A6" s="25" t="s">
        <v>23</v>
      </c>
      <c r="B6" s="23">
        <f>B5*B4</f>
        <v>200</v>
      </c>
      <c r="C6" s="23">
        <f>C5*C4</f>
        <v>576</v>
      </c>
      <c r="D6" s="26"/>
      <c r="E6" s="19">
        <f>E5*E4</f>
        <v>0</v>
      </c>
    </row>
    <row r="7" spans="1:5" s="12" customFormat="1" ht="18.75" thickBot="1">
      <c r="A7" s="25" t="s">
        <v>22</v>
      </c>
      <c r="B7" s="27">
        <f>B6/49</f>
        <v>4.081632653061225</v>
      </c>
      <c r="C7" s="27">
        <f>C6/49</f>
        <v>11.755102040816327</v>
      </c>
      <c r="D7" s="28"/>
      <c r="E7" s="29">
        <f>E6/49</f>
        <v>0</v>
      </c>
    </row>
    <row r="8" spans="1:5" s="12" customFormat="1" ht="18.75" thickBot="1">
      <c r="A8" s="22" t="s">
        <v>16</v>
      </c>
      <c r="B8" s="23">
        <v>4</v>
      </c>
      <c r="C8" s="24">
        <v>4</v>
      </c>
      <c r="D8" s="21" t="s">
        <v>12</v>
      </c>
      <c r="E8" s="7">
        <v>0</v>
      </c>
    </row>
    <row r="9" spans="1:5" s="12" customFormat="1" ht="18.75" hidden="1" thickBot="1">
      <c r="A9" s="80" t="s">
        <v>2</v>
      </c>
      <c r="B9" s="81"/>
      <c r="C9" s="81"/>
      <c r="D9" s="81"/>
      <c r="E9" s="82"/>
    </row>
    <row r="10" spans="1:5" s="12" customFormat="1" ht="18.75" hidden="1" thickBot="1">
      <c r="A10" s="25" t="s">
        <v>0</v>
      </c>
      <c r="B10" s="30">
        <f>B7/B6</f>
        <v>0.020408163265306124</v>
      </c>
      <c r="C10" s="30">
        <f>C7/C6</f>
        <v>0.020408163265306124</v>
      </c>
      <c r="D10" s="31"/>
      <c r="E10" s="30"/>
    </row>
    <row r="11" spans="1:5" s="12" customFormat="1" ht="18.75" hidden="1" thickBot="1">
      <c r="A11" s="25" t="s">
        <v>1</v>
      </c>
      <c r="B11" s="30">
        <f>B8*B7/B6</f>
        <v>0.0816326530612245</v>
      </c>
      <c r="C11" s="30">
        <f>C8*C7/C6</f>
        <v>0.0816326530612245</v>
      </c>
      <c r="D11" s="32"/>
      <c r="E11" s="33"/>
    </row>
    <row r="12" spans="1:5" s="12" customFormat="1" ht="18.75" thickBot="1">
      <c r="A12" s="22" t="s">
        <v>17</v>
      </c>
      <c r="B12" s="27">
        <v>3</v>
      </c>
      <c r="C12" s="34">
        <v>3</v>
      </c>
      <c r="D12" s="35" t="s">
        <v>12</v>
      </c>
      <c r="E12" s="69">
        <v>0</v>
      </c>
    </row>
    <row r="13" spans="1:5" s="36" customFormat="1" ht="19.5" thickBot="1">
      <c r="A13" s="74" t="s">
        <v>3</v>
      </c>
      <c r="B13" s="74"/>
      <c r="C13" s="74"/>
      <c r="D13" s="79"/>
      <c r="E13" s="79"/>
    </row>
    <row r="14" spans="1:5" s="12" customFormat="1" ht="18.75" thickBot="1">
      <c r="A14" s="22" t="s">
        <v>20</v>
      </c>
      <c r="B14" s="37">
        <v>15</v>
      </c>
      <c r="C14" s="38">
        <v>12</v>
      </c>
      <c r="D14" s="39" t="s">
        <v>12</v>
      </c>
      <c r="E14" s="8">
        <v>0</v>
      </c>
    </row>
    <row r="15" spans="1:5" s="12" customFormat="1" ht="18.75" thickBot="1">
      <c r="A15" s="22" t="s">
        <v>18</v>
      </c>
      <c r="B15" s="40">
        <v>0.15</v>
      </c>
      <c r="C15" s="41">
        <v>0.2</v>
      </c>
      <c r="D15" s="42" t="s">
        <v>12</v>
      </c>
      <c r="E15" s="10">
        <v>0</v>
      </c>
    </row>
    <row r="16" spans="1:5" s="12" customFormat="1" ht="18">
      <c r="A16" s="25" t="s">
        <v>21</v>
      </c>
      <c r="B16" s="43">
        <f>B14-((1-B15)*B14)</f>
        <v>2.25</v>
      </c>
      <c r="C16" s="43">
        <f>C14-((1-C15)*C14)</f>
        <v>2.3999999999999986</v>
      </c>
      <c r="D16" s="44"/>
      <c r="E16" s="45">
        <f>E14-((1-E15)*E14)</f>
        <v>0</v>
      </c>
    </row>
    <row r="17" spans="1:5" s="12" customFormat="1" ht="18.75" thickBot="1">
      <c r="A17" s="18" t="s">
        <v>13</v>
      </c>
      <c r="B17" s="19">
        <v>6</v>
      </c>
      <c r="C17" s="20">
        <v>4</v>
      </c>
      <c r="D17" s="46" t="s">
        <v>12</v>
      </c>
      <c r="E17" s="9">
        <v>0</v>
      </c>
    </row>
    <row r="18" spans="1:5" s="12" customFormat="1" ht="18.75" thickBot="1">
      <c r="A18" s="22" t="s">
        <v>19</v>
      </c>
      <c r="B18" s="23">
        <v>1</v>
      </c>
      <c r="C18" s="24">
        <v>1</v>
      </c>
      <c r="D18" s="21" t="s">
        <v>12</v>
      </c>
      <c r="E18" s="7">
        <v>0</v>
      </c>
    </row>
    <row r="19" spans="1:5" s="12" customFormat="1" ht="18">
      <c r="A19" s="25" t="s">
        <v>24</v>
      </c>
      <c r="B19" s="43">
        <f>B7*B12*B14*B17*B18</f>
        <v>1102.0408163265306</v>
      </c>
      <c r="C19" s="43">
        <f>C7*C12*C14*C17*C18</f>
        <v>1692.7346938775513</v>
      </c>
      <c r="D19" s="47" t="s">
        <v>7</v>
      </c>
      <c r="E19" s="43">
        <f>E7*E12*E14*E17*E18</f>
        <v>0</v>
      </c>
    </row>
    <row r="20" spans="1:5" s="12" customFormat="1" ht="18">
      <c r="A20" s="25" t="s">
        <v>25</v>
      </c>
      <c r="B20" s="43">
        <f>B7*B12*B16*B17*B18</f>
        <v>165.3061224489796</v>
      </c>
      <c r="C20" s="43">
        <f>C7*C12*C16*C17*C18</f>
        <v>338.54693877551006</v>
      </c>
      <c r="D20" s="47" t="s">
        <v>7</v>
      </c>
      <c r="E20" s="43">
        <f>E7*E12*E16*E17*E18</f>
        <v>0</v>
      </c>
    </row>
    <row r="21" spans="1:5" s="36" customFormat="1" ht="18.75">
      <c r="A21" s="74" t="s">
        <v>4</v>
      </c>
      <c r="B21" s="74"/>
      <c r="C21" s="74"/>
      <c r="D21" s="74"/>
      <c r="E21" s="74"/>
    </row>
    <row r="22" spans="1:5" s="12" customFormat="1" ht="18">
      <c r="A22" s="25" t="s">
        <v>33</v>
      </c>
      <c r="B22" s="48">
        <f>B6*80</f>
        <v>16000</v>
      </c>
      <c r="C22" s="48">
        <f>C6*80</f>
        <v>46080</v>
      </c>
      <c r="D22" s="49"/>
      <c r="E22" s="48">
        <f>E6*80</f>
        <v>0</v>
      </c>
    </row>
    <row r="23" spans="1:5" s="12" customFormat="1" ht="18">
      <c r="A23" s="25" t="s">
        <v>34</v>
      </c>
      <c r="B23" s="50">
        <v>2400</v>
      </c>
      <c r="C23" s="50">
        <f>C6*8</f>
        <v>4608</v>
      </c>
      <c r="D23" s="51"/>
      <c r="E23" s="50">
        <f>E6*8</f>
        <v>0</v>
      </c>
    </row>
    <row r="24" spans="1:5" s="12" customFormat="1" ht="18">
      <c r="A24" s="25" t="s">
        <v>35</v>
      </c>
      <c r="B24" s="50">
        <v>1000</v>
      </c>
      <c r="C24" s="50">
        <f>C22*5%</f>
        <v>2304</v>
      </c>
      <c r="D24" s="51" t="s">
        <v>7</v>
      </c>
      <c r="E24" s="50">
        <f>E22*5%</f>
        <v>0</v>
      </c>
    </row>
    <row r="25" spans="1:5" s="12" customFormat="1" ht="18">
      <c r="A25" s="52" t="s">
        <v>6</v>
      </c>
      <c r="B25" s="53">
        <f>SUM(B22+B23+B24)</f>
        <v>19400</v>
      </c>
      <c r="C25" s="53">
        <f>SUM(C22+C23+C24)</f>
        <v>52992</v>
      </c>
      <c r="D25" s="54" t="s">
        <v>7</v>
      </c>
      <c r="E25" s="53">
        <f>SUM(E22+E23+E24)</f>
        <v>0</v>
      </c>
    </row>
    <row r="26" spans="1:5" s="12" customFormat="1" ht="18">
      <c r="A26" s="55" t="s">
        <v>28</v>
      </c>
      <c r="B26" s="53">
        <f>B25/B6</f>
        <v>97</v>
      </c>
      <c r="C26" s="53">
        <f>C25/C6</f>
        <v>92</v>
      </c>
      <c r="D26" s="54"/>
      <c r="E26" s="53" t="e">
        <f>E25/E6</f>
        <v>#DIV/0!</v>
      </c>
    </row>
    <row r="27" spans="1:5" s="36" customFormat="1" ht="18.75">
      <c r="A27" s="74" t="s">
        <v>10</v>
      </c>
      <c r="B27" s="74"/>
      <c r="C27" s="74"/>
      <c r="D27" s="75"/>
      <c r="E27" s="74"/>
    </row>
    <row r="28" spans="1:5" s="12" customFormat="1" ht="18.75" thickBot="1">
      <c r="A28" s="56" t="s">
        <v>26</v>
      </c>
      <c r="B28" s="57">
        <f>(B25)/B20</f>
        <v>117.35802469135801</v>
      </c>
      <c r="C28" s="57">
        <f>(C25)/C20</f>
        <v>156.52777777777786</v>
      </c>
      <c r="D28" s="72"/>
      <c r="E28" s="71" t="e">
        <f>(E25)/E20</f>
        <v>#DIV/0!</v>
      </c>
    </row>
    <row r="29" spans="1:5" s="12" customFormat="1" ht="18.75" thickBot="1">
      <c r="A29" s="58" t="s">
        <v>31</v>
      </c>
      <c r="B29" s="59">
        <v>45</v>
      </c>
      <c r="C29" s="60">
        <v>40</v>
      </c>
      <c r="D29" s="35" t="s">
        <v>11</v>
      </c>
      <c r="E29" s="70">
        <v>45</v>
      </c>
    </row>
    <row r="30" spans="1:5" s="12" customFormat="1" ht="18.75" thickBot="1">
      <c r="A30" s="58" t="s">
        <v>32</v>
      </c>
      <c r="B30" s="59">
        <v>60</v>
      </c>
      <c r="C30" s="60">
        <v>80</v>
      </c>
      <c r="D30" s="35" t="s">
        <v>11</v>
      </c>
      <c r="E30" s="70">
        <v>80</v>
      </c>
    </row>
    <row r="31" spans="1:6" s="12" customFormat="1" ht="20.25">
      <c r="A31" s="61" t="s">
        <v>38</v>
      </c>
      <c r="B31" s="62">
        <f>(B29+B30)*B19</f>
        <v>115714.28571428571</v>
      </c>
      <c r="C31" s="62">
        <f>(C29+C30)*C19</f>
        <v>203128.16326530615</v>
      </c>
      <c r="D31" s="73" t="s">
        <v>7</v>
      </c>
      <c r="E31" s="73">
        <f>(E29+E30)*E19</f>
        <v>0</v>
      </c>
      <c r="F31" s="63" t="s">
        <v>7</v>
      </c>
    </row>
    <row r="32" spans="1:6" s="12" customFormat="1" ht="20.25">
      <c r="A32" s="61" t="s">
        <v>37</v>
      </c>
      <c r="B32" s="62">
        <f>(B29+B30)*B20</f>
        <v>17357.14285714286</v>
      </c>
      <c r="C32" s="62">
        <f>(C29+C30)*C20</f>
        <v>40625.632653061206</v>
      </c>
      <c r="D32" s="37" t="s">
        <v>7</v>
      </c>
      <c r="E32" s="37">
        <f>(E29+E30)*E20</f>
        <v>0</v>
      </c>
      <c r="F32" s="63"/>
    </row>
    <row r="33" spans="1:5" s="12" customFormat="1" ht="18.75" thickBot="1">
      <c r="A33" s="64" t="s">
        <v>27</v>
      </c>
      <c r="B33" s="65">
        <f>B28/(B29+B30)</f>
        <v>1.1176954732510287</v>
      </c>
      <c r="C33" s="65">
        <f>C28/(C29+C30)</f>
        <v>1.3043981481481488</v>
      </c>
      <c r="D33" s="66"/>
      <c r="E33" s="67" t="e">
        <f>E28/(E29+E30)</f>
        <v>#DIV/0!</v>
      </c>
    </row>
    <row r="34" spans="1:5" ht="23.25">
      <c r="A34" s="2"/>
      <c r="B34" s="3" t="s">
        <v>7</v>
      </c>
      <c r="C34" s="3" t="s">
        <v>7</v>
      </c>
      <c r="D34" s="5"/>
      <c r="E34" s="2"/>
    </row>
    <row r="37" ht="23.25">
      <c r="E37" s="4"/>
    </row>
  </sheetData>
  <sheetProtection password="CC30" sheet="1" objects="1" scenarios="1" selectLockedCells="1"/>
  <mergeCells count="6">
    <mergeCell ref="A27:E27"/>
    <mergeCell ref="A1:E1"/>
    <mergeCell ref="A21:E21"/>
    <mergeCell ref="A13:E13"/>
    <mergeCell ref="A9:E9"/>
    <mergeCell ref="A2:E2"/>
  </mergeCells>
  <printOptions horizontalCentered="1"/>
  <pageMargins left="0.5" right="0" top="0.5" bottom="0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</dc:creator>
  <cp:keywords/>
  <dc:description/>
  <cp:lastModifiedBy>Stephanie</cp:lastModifiedBy>
  <cp:lastPrinted>2005-06-24T14:07:28Z</cp:lastPrinted>
  <dcterms:created xsi:type="dcterms:W3CDTF">2003-07-06T07:14:46Z</dcterms:created>
  <dcterms:modified xsi:type="dcterms:W3CDTF">2005-06-29T20:50:17Z</dcterms:modified>
  <cp:category/>
  <cp:version/>
  <cp:contentType/>
  <cp:contentStatus/>
</cp:coreProperties>
</file>